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6f44fc812631975/Ollin Pilvikansio/Suunnistus/2024/Torstairastit/Tilastot/"/>
    </mc:Choice>
  </mc:AlternateContent>
  <xr:revisionPtr revIDLastSave="1154" documentId="13_ncr:1_{5533ED0A-9113-4D3C-B7E7-6DED0ABA1043}" xr6:coauthVersionLast="47" xr6:coauthVersionMax="47" xr10:uidLastSave="{E04CC209-13CF-437C-88C9-8D86C32B9F34}"/>
  <bookViews>
    <workbookView xWindow="-120" yWindow="-120" windowWidth="29040" windowHeight="17640" xr2:uid="{00000000-000D-0000-FFFF-FFFF00000000}"/>
  </bookViews>
  <sheets>
    <sheet name="2024" sheetId="5" r:id="rId1"/>
    <sheet name="2023" sheetId="3" r:id="rId2"/>
    <sheet name="2022" sheetId="4" r:id="rId3"/>
    <sheet name="2021" sheetId="2" r:id="rId4"/>
    <sheet name="2020" sheetId="1" r:id="rId5"/>
    <sheet name="Vuosittain" sheetId="6" r:id="rId6"/>
  </sheets>
  <externalReferences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5" l="1"/>
  <c r="O30" i="5"/>
  <c r="O17" i="5"/>
  <c r="O31" i="5"/>
  <c r="O29" i="5"/>
  <c r="E36" i="5"/>
  <c r="O28" i="5"/>
  <c r="O27" i="5"/>
  <c r="O26" i="5"/>
  <c r="C45" i="6"/>
  <c r="C46" i="6"/>
  <c r="C47" i="6"/>
  <c r="C48" i="6"/>
  <c r="C50" i="6"/>
  <c r="O25" i="5"/>
  <c r="O24" i="5"/>
  <c r="O23" i="5"/>
  <c r="O22" i="5"/>
  <c r="O21" i="5"/>
  <c r="O20" i="5"/>
  <c r="F34" i="5"/>
  <c r="G34" i="5"/>
  <c r="O19" i="5"/>
  <c r="O18" i="5"/>
  <c r="D34" i="5"/>
  <c r="O16" i="5"/>
  <c r="O15" i="5"/>
  <c r="H34" i="5"/>
  <c r="A36" i="5"/>
  <c r="N34" i="5"/>
  <c r="M34" i="5"/>
  <c r="K34" i="5"/>
  <c r="J34" i="5"/>
  <c r="I34" i="5"/>
  <c r="E34" i="5"/>
  <c r="O14" i="5"/>
  <c r="O13" i="5"/>
  <c r="O12" i="5"/>
  <c r="O11" i="5"/>
  <c r="R39" i="3"/>
  <c r="R38" i="3"/>
  <c r="R37" i="3"/>
  <c r="R36" i="3"/>
  <c r="R31" i="3"/>
  <c r="E36" i="3"/>
  <c r="R20" i="3"/>
  <c r="R12" i="3"/>
  <c r="D34" i="3"/>
  <c r="P34" i="3"/>
  <c r="L34" i="3"/>
  <c r="I34" i="3"/>
  <c r="R23" i="3"/>
  <c r="R14" i="3"/>
  <c r="R32" i="3"/>
  <c r="R30" i="3"/>
  <c r="R29" i="3"/>
  <c r="R28" i="3"/>
  <c r="R27" i="3"/>
  <c r="R26" i="3"/>
  <c r="R25" i="3"/>
  <c r="R24" i="3"/>
  <c r="R34" i="3" s="1"/>
  <c r="R22" i="3"/>
  <c r="R21" i="3"/>
  <c r="R19" i="3"/>
  <c r="R18" i="3"/>
  <c r="R17" i="3"/>
  <c r="R16" i="3"/>
  <c r="R15" i="3"/>
  <c r="R13" i="3"/>
  <c r="R11" i="3"/>
  <c r="A35" i="4"/>
  <c r="M33" i="4"/>
  <c r="L33" i="4"/>
  <c r="K33" i="4"/>
  <c r="J33" i="4"/>
  <c r="I33" i="4"/>
  <c r="H33" i="4"/>
  <c r="G33" i="4"/>
  <c r="F33" i="4"/>
  <c r="E33" i="4"/>
  <c r="D33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33" i="4" s="1"/>
  <c r="N35" i="4" s="1"/>
  <c r="O38" i="5" l="1"/>
  <c r="O34" i="5"/>
  <c r="O39" i="5"/>
  <c r="O37" i="5"/>
  <c r="A36" i="3"/>
  <c r="A29" i="2"/>
  <c r="N23" i="1"/>
  <c r="Q34" i="3"/>
  <c r="O34" i="3"/>
  <c r="N34" i="3"/>
  <c r="M34" i="3"/>
  <c r="K34" i="3"/>
  <c r="J34" i="3"/>
  <c r="H34" i="3"/>
  <c r="G34" i="3"/>
  <c r="F34" i="3"/>
  <c r="E34" i="3"/>
  <c r="K28" i="2"/>
  <c r="D28" i="2"/>
  <c r="L26" i="2"/>
  <c r="J28" i="2"/>
  <c r="I28" i="2"/>
  <c r="H28" i="2"/>
  <c r="G28" i="2"/>
  <c r="F28" i="2"/>
  <c r="E28" i="2"/>
  <c r="L20" i="2"/>
  <c r="L25" i="2"/>
  <c r="L24" i="2"/>
  <c r="L23" i="2"/>
  <c r="L22" i="2"/>
  <c r="L21" i="2"/>
  <c r="L19" i="2"/>
  <c r="L18" i="2"/>
  <c r="L17" i="2"/>
  <c r="L16" i="2"/>
  <c r="L15" i="2"/>
  <c r="L14" i="2"/>
  <c r="L13" i="2"/>
  <c r="L12" i="2"/>
  <c r="L11" i="2"/>
  <c r="A22" i="1"/>
  <c r="M21" i="1"/>
  <c r="L21" i="1"/>
  <c r="K21" i="1"/>
  <c r="J21" i="1"/>
  <c r="I21" i="1"/>
  <c r="H21" i="1"/>
  <c r="G21" i="1"/>
  <c r="F21" i="1"/>
  <c r="E21" i="1"/>
  <c r="D21" i="1"/>
  <c r="N20" i="1"/>
  <c r="N19" i="1"/>
  <c r="N18" i="1"/>
  <c r="N17" i="1"/>
  <c r="N16" i="1"/>
  <c r="N15" i="1"/>
  <c r="N14" i="1"/>
  <c r="N13" i="1"/>
  <c r="N12" i="1"/>
  <c r="N21" i="1" s="1"/>
  <c r="N11" i="1"/>
  <c r="O36" i="5" l="1"/>
  <c r="C49" i="6"/>
  <c r="L28" i="2"/>
  <c r="L30" i="2" s="1"/>
</calcChain>
</file>

<file path=xl/sharedStrings.xml><?xml version="1.0" encoding="utf-8"?>
<sst xmlns="http://schemas.openxmlformats.org/spreadsheetml/2006/main" count="297" uniqueCount="167">
  <si>
    <t>hippo</t>
  </si>
  <si>
    <t>2 km</t>
  </si>
  <si>
    <t>3 km</t>
  </si>
  <si>
    <t>3 va</t>
  </si>
  <si>
    <t>4 km</t>
  </si>
  <si>
    <t>5 km</t>
  </si>
  <si>
    <t>5 he</t>
  </si>
  <si>
    <t>7 km</t>
  </si>
  <si>
    <t>bongaus</t>
  </si>
  <si>
    <t xml:space="preserve">Rainummi </t>
  </si>
  <si>
    <t>Suunnistus</t>
  </si>
  <si>
    <t>SOMERON ESA</t>
  </si>
  <si>
    <t>Olli Nuotio</t>
  </si>
  <si>
    <t>TORSTAIRASTIT 2020</t>
  </si>
  <si>
    <t>Osallistumiset tapahtumittain radoittain</t>
  </si>
  <si>
    <t>9.7.</t>
  </si>
  <si>
    <t>Käpynummi</t>
  </si>
  <si>
    <t>16.7.</t>
  </si>
  <si>
    <t>23.7.</t>
  </si>
  <si>
    <t>Egyptinkorpi</t>
  </si>
  <si>
    <t>39.7.</t>
  </si>
  <si>
    <t>Hossojankulma</t>
  </si>
  <si>
    <t>6.8.</t>
  </si>
  <si>
    <t>Kärilä</t>
  </si>
  <si>
    <t>13.8.</t>
  </si>
  <si>
    <t>Ämyri</t>
  </si>
  <si>
    <t>yht</t>
  </si>
  <si>
    <t>20.8.</t>
  </si>
  <si>
    <t>SM</t>
  </si>
  <si>
    <t>27.8.</t>
  </si>
  <si>
    <t>Myllylä</t>
  </si>
  <si>
    <t>Pajula</t>
  </si>
  <si>
    <t>3.9.</t>
  </si>
  <si>
    <t>Nummijärvi</t>
  </si>
  <si>
    <t>10.9.</t>
  </si>
  <si>
    <t>Palma</t>
  </si>
  <si>
    <t>Ka</t>
  </si>
  <si>
    <t>TORSTAIRASTIT 2021</t>
  </si>
  <si>
    <t>3.6.</t>
  </si>
  <si>
    <t>10.6.</t>
  </si>
  <si>
    <t>Lamminniemi</t>
  </si>
  <si>
    <t>17.6.</t>
  </si>
  <si>
    <t>Keltiäinen</t>
  </si>
  <si>
    <t>24.6.</t>
  </si>
  <si>
    <t>Välttilä</t>
  </si>
  <si>
    <t>1.7.</t>
  </si>
  <si>
    <t>Vesanoja</t>
  </si>
  <si>
    <t>8.7.</t>
  </si>
  <si>
    <t>15.7.</t>
  </si>
  <si>
    <t>22.7.</t>
  </si>
  <si>
    <t>29.7.</t>
  </si>
  <si>
    <t>5.8.</t>
  </si>
  <si>
    <t>Siikjärvi</t>
  </si>
  <si>
    <t>12.8.</t>
  </si>
  <si>
    <t xml:space="preserve"> </t>
  </si>
  <si>
    <t>19.8.</t>
  </si>
  <si>
    <t>26.8.</t>
  </si>
  <si>
    <t>2.9.</t>
  </si>
  <si>
    <t>9.9.</t>
  </si>
  <si>
    <t>Valkee</t>
  </si>
  <si>
    <t>Kakkonen</t>
  </si>
  <si>
    <t>Kolmonen</t>
  </si>
  <si>
    <t>Nelonen</t>
  </si>
  <si>
    <t>Vitonen</t>
  </si>
  <si>
    <t>Seiska</t>
  </si>
  <si>
    <t>16.9.</t>
  </si>
  <si>
    <t>TORSTAIRASTIT 2022</t>
  </si>
  <si>
    <t>Rainummi</t>
  </si>
  <si>
    <t>Haaparanta</t>
  </si>
  <si>
    <t>Häntälä</t>
  </si>
  <si>
    <t>Böökinkorpi</t>
  </si>
  <si>
    <t>2 Helppo</t>
  </si>
  <si>
    <t>3 Normaali</t>
  </si>
  <si>
    <t>3 Vaativa</t>
  </si>
  <si>
    <t>4 Vaativa</t>
  </si>
  <si>
    <t>6 Vaativa</t>
  </si>
  <si>
    <t>4 Helppo</t>
  </si>
  <si>
    <t>3 Helppo</t>
  </si>
  <si>
    <t>Lamminjärv1</t>
  </si>
  <si>
    <t>20.4.</t>
  </si>
  <si>
    <t>27.4.</t>
  </si>
  <si>
    <t>4.5.</t>
  </si>
  <si>
    <t>11.5.</t>
  </si>
  <si>
    <t>18.5.</t>
  </si>
  <si>
    <t>25.5.</t>
  </si>
  <si>
    <t>1.6.</t>
  </si>
  <si>
    <t>8.6.</t>
  </si>
  <si>
    <t>15.6.</t>
  </si>
  <si>
    <t>22.6.</t>
  </si>
  <si>
    <t>29.6.</t>
  </si>
  <si>
    <t>6.7.</t>
  </si>
  <si>
    <t>13.7.</t>
  </si>
  <si>
    <t>20.7.</t>
  </si>
  <si>
    <t>27.7.</t>
  </si>
  <si>
    <t>3.8.</t>
  </si>
  <si>
    <t>10.8.</t>
  </si>
  <si>
    <t>17.8.</t>
  </si>
  <si>
    <t>24.8.</t>
  </si>
  <si>
    <t>7.9.</t>
  </si>
  <si>
    <t>14.9.</t>
  </si>
  <si>
    <t>Lamminjärvi</t>
  </si>
  <si>
    <t>Paltta</t>
  </si>
  <si>
    <t>Hovimäki</t>
  </si>
  <si>
    <t>Rehumäki</t>
  </si>
  <si>
    <t>4 Normaali</t>
  </si>
  <si>
    <t>7 Seiska</t>
  </si>
  <si>
    <t>5 Normaali</t>
  </si>
  <si>
    <t>5 Helppo</t>
  </si>
  <si>
    <t>Muu</t>
  </si>
  <si>
    <t>21.4.</t>
  </si>
  <si>
    <t>28.4.</t>
  </si>
  <si>
    <t>5.5.</t>
  </si>
  <si>
    <t>12.5.</t>
  </si>
  <si>
    <t>19.5.</t>
  </si>
  <si>
    <t>26.5.</t>
  </si>
  <si>
    <t>2.6.</t>
  </si>
  <si>
    <t>9.6.</t>
  </si>
  <si>
    <t>16.6.</t>
  </si>
  <si>
    <t>23.6.</t>
  </si>
  <si>
    <t>30.6.</t>
  </si>
  <si>
    <t>7.7.</t>
  </si>
  <si>
    <t>14.7.</t>
  </si>
  <si>
    <t>21.7.</t>
  </si>
  <si>
    <t>28.7.</t>
  </si>
  <si>
    <t>4.8.</t>
  </si>
  <si>
    <t>11.8.</t>
  </si>
  <si>
    <t>18.8.</t>
  </si>
  <si>
    <t>25.8.</t>
  </si>
  <si>
    <t>1.9.</t>
  </si>
  <si>
    <t>8.9.</t>
  </si>
  <si>
    <t>TORSTAIRASTIT 2023</t>
  </si>
  <si>
    <t>31.8.</t>
  </si>
  <si>
    <t>4 Haastava</t>
  </si>
  <si>
    <t>RR &amp; TR</t>
  </si>
  <si>
    <t>max</t>
  </si>
  <si>
    <t>Min</t>
  </si>
  <si>
    <t>Med</t>
  </si>
  <si>
    <t>TORSTAIRASTIT 2024</t>
  </si>
  <si>
    <t>25.4.</t>
  </si>
  <si>
    <t>18.4.</t>
  </si>
  <si>
    <t>2.5.</t>
  </si>
  <si>
    <t>9.5.</t>
  </si>
  <si>
    <t>16.5.</t>
  </si>
  <si>
    <t>23.5.</t>
  </si>
  <si>
    <t>30.5.</t>
  </si>
  <si>
    <t>6.6.</t>
  </si>
  <si>
    <t>13.6.</t>
  </si>
  <si>
    <t>20.6.</t>
  </si>
  <si>
    <t>27.6.</t>
  </si>
  <si>
    <t>4.7.</t>
  </si>
  <si>
    <t>11.7.</t>
  </si>
  <si>
    <t>Liesjärvi</t>
  </si>
  <si>
    <t>18.7.</t>
  </si>
  <si>
    <t>25.7.</t>
  </si>
  <si>
    <t>1.8.</t>
  </si>
  <si>
    <t>Vesaboja</t>
  </si>
  <si>
    <t>8.8.</t>
  </si>
  <si>
    <t>15.8.</t>
  </si>
  <si>
    <t>22.8.</t>
  </si>
  <si>
    <t>29.8.</t>
  </si>
  <si>
    <t>5.9.</t>
  </si>
  <si>
    <t>12.9.</t>
  </si>
  <si>
    <t>1 Helppo</t>
  </si>
  <si>
    <t>3 helppo</t>
  </si>
  <si>
    <t>kpl</t>
  </si>
  <si>
    <t>TORSTAIRASTIT OSALLISTUJAMÄÄRÄT 1985- 2024</t>
  </si>
  <si>
    <t>5 Vaikea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</si>
</sst>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right" textRotation="89"/>
    </xf>
    <xf numFmtId="0" fontId="1" fillId="0" borderId="0" xfId="0" applyFont="1"/>
    <xf numFmtId="0" fontId="2" fillId="0" borderId="0" xfId="0" applyFont="1"/>
    <xf numFmtId="0" fontId="3" fillId="0" borderId="0" xfId="0" applyFont="1"/>
    <xf numFmtId="14" fontId="0" fillId="0" borderId="0" xfId="0" applyNumberFormat="1" applyAlignment="1">
      <alignment horizontal="right"/>
    </xf>
    <xf numFmtId="0" fontId="4" fillId="0" borderId="0" xfId="0" applyFont="1"/>
    <xf numFmtId="1" fontId="0" fillId="0" borderId="0" xfId="0" applyNumberFormat="1"/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RADOITTAIN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'2023'!$D$9:$Q$9</c:f>
              <c:strCache>
                <c:ptCount val="14"/>
                <c:pt idx="0">
                  <c:v>RR &amp; TR</c:v>
                </c:pt>
                <c:pt idx="1">
                  <c:v>2 Helppo</c:v>
                </c:pt>
                <c:pt idx="2">
                  <c:v>3 Helppo</c:v>
                </c:pt>
                <c:pt idx="3">
                  <c:v>3 Normaali</c:v>
                </c:pt>
                <c:pt idx="4">
                  <c:v>3 Vaativa</c:v>
                </c:pt>
                <c:pt idx="5">
                  <c:v>4 Helppo</c:v>
                </c:pt>
                <c:pt idx="6">
                  <c:v>4 Normaali</c:v>
                </c:pt>
                <c:pt idx="7">
                  <c:v>4 Haastava</c:v>
                </c:pt>
                <c:pt idx="8">
                  <c:v>5 Helppo</c:v>
                </c:pt>
                <c:pt idx="9">
                  <c:v>5 Normaali</c:v>
                </c:pt>
                <c:pt idx="10">
                  <c:v>6 Vaativa</c:v>
                </c:pt>
                <c:pt idx="11">
                  <c:v>7 Seiska</c:v>
                </c:pt>
                <c:pt idx="12">
                  <c:v>Muu</c:v>
                </c:pt>
                <c:pt idx="13">
                  <c:v>bongaus</c:v>
                </c:pt>
              </c:strCache>
            </c:strRef>
          </c:cat>
          <c:val>
            <c:numRef>
              <c:f>'2023'!$D$34:$Q$34</c:f>
              <c:numCache>
                <c:formatCode>General</c:formatCode>
                <c:ptCount val="14"/>
                <c:pt idx="0">
                  <c:v>35</c:v>
                </c:pt>
                <c:pt idx="1">
                  <c:v>337</c:v>
                </c:pt>
                <c:pt idx="2">
                  <c:v>61</c:v>
                </c:pt>
                <c:pt idx="3">
                  <c:v>600</c:v>
                </c:pt>
                <c:pt idx="4">
                  <c:v>101</c:v>
                </c:pt>
                <c:pt idx="5">
                  <c:v>40</c:v>
                </c:pt>
                <c:pt idx="6">
                  <c:v>119</c:v>
                </c:pt>
                <c:pt idx="7">
                  <c:v>356</c:v>
                </c:pt>
                <c:pt idx="8">
                  <c:v>16</c:v>
                </c:pt>
                <c:pt idx="9">
                  <c:v>31</c:v>
                </c:pt>
                <c:pt idx="10">
                  <c:v>156</c:v>
                </c:pt>
                <c:pt idx="11">
                  <c:v>7</c:v>
                </c:pt>
                <c:pt idx="12">
                  <c:v>2</c:v>
                </c:pt>
                <c:pt idx="13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5-49E2-9847-EC72F9DF43B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'2023'!$D$9:$Q$9</c:f>
              <c:strCache>
                <c:ptCount val="14"/>
                <c:pt idx="0">
                  <c:v>RR &amp; TR</c:v>
                </c:pt>
                <c:pt idx="1">
                  <c:v>2 Helppo</c:v>
                </c:pt>
                <c:pt idx="2">
                  <c:v>3 Helppo</c:v>
                </c:pt>
                <c:pt idx="3">
                  <c:v>3 Normaali</c:v>
                </c:pt>
                <c:pt idx="4">
                  <c:v>3 Vaativa</c:v>
                </c:pt>
                <c:pt idx="5">
                  <c:v>4 Helppo</c:v>
                </c:pt>
                <c:pt idx="6">
                  <c:v>4 Normaali</c:v>
                </c:pt>
                <c:pt idx="7">
                  <c:v>4 Haastava</c:v>
                </c:pt>
                <c:pt idx="8">
                  <c:v>5 Helppo</c:v>
                </c:pt>
                <c:pt idx="9">
                  <c:v>5 Normaali</c:v>
                </c:pt>
                <c:pt idx="10">
                  <c:v>6 Vaativa</c:v>
                </c:pt>
                <c:pt idx="11">
                  <c:v>7 Seiska</c:v>
                </c:pt>
                <c:pt idx="12">
                  <c:v>Muu</c:v>
                </c:pt>
                <c:pt idx="13">
                  <c:v>bongaus</c:v>
                </c:pt>
              </c:strCache>
            </c:strRef>
          </c:cat>
          <c:val>
            <c:numRef>
              <c:f>'2023'!$D$35:$Q$35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E755-49E2-9847-EC72F9DF4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5552992"/>
        <c:axId val="495547952"/>
      </c:barChart>
      <c:catAx>
        <c:axId val="49555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5547952"/>
        <c:crosses val="autoZero"/>
        <c:auto val="1"/>
        <c:lblAlgn val="ctr"/>
        <c:lblOffset val="100"/>
        <c:noMultiLvlLbl val="0"/>
      </c:catAx>
      <c:valAx>
        <c:axId val="49554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5552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'2024'!$O$10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'2024'!$C$11:$C$32</c:f>
              <c:strCache>
                <c:ptCount val="22"/>
                <c:pt idx="0">
                  <c:v>Hossojankulma</c:v>
                </c:pt>
                <c:pt idx="1">
                  <c:v>Lamminjärvi</c:v>
                </c:pt>
                <c:pt idx="2">
                  <c:v>Böökinkorpi</c:v>
                </c:pt>
                <c:pt idx="3">
                  <c:v>Ämyri</c:v>
                </c:pt>
                <c:pt idx="4">
                  <c:v>Pajula</c:v>
                </c:pt>
                <c:pt idx="5">
                  <c:v>Rainummi</c:v>
                </c:pt>
                <c:pt idx="6">
                  <c:v>Myllylä</c:v>
                </c:pt>
                <c:pt idx="7">
                  <c:v>Valkee</c:v>
                </c:pt>
                <c:pt idx="8">
                  <c:v>Häntälä</c:v>
                </c:pt>
                <c:pt idx="9">
                  <c:v>Paltta</c:v>
                </c:pt>
                <c:pt idx="10">
                  <c:v>Siikjärvi</c:v>
                </c:pt>
                <c:pt idx="11">
                  <c:v>Rainummi</c:v>
                </c:pt>
                <c:pt idx="12">
                  <c:v>Liesjärvi</c:v>
                </c:pt>
                <c:pt idx="13">
                  <c:v>Nummijärvi</c:v>
                </c:pt>
                <c:pt idx="14">
                  <c:v>Böökinkorpi</c:v>
                </c:pt>
                <c:pt idx="15">
                  <c:v>Vesaboja</c:v>
                </c:pt>
                <c:pt idx="16">
                  <c:v>Ämyri</c:v>
                </c:pt>
                <c:pt idx="17">
                  <c:v>Kärilä</c:v>
                </c:pt>
                <c:pt idx="18">
                  <c:v>Egyptinkorpi</c:v>
                </c:pt>
                <c:pt idx="19">
                  <c:v>Haaparanta</c:v>
                </c:pt>
                <c:pt idx="20">
                  <c:v>Hovimäki</c:v>
                </c:pt>
                <c:pt idx="21">
                  <c:v>Pajula</c:v>
                </c:pt>
              </c:strCache>
            </c:strRef>
          </c:cat>
          <c:val>
            <c:numRef>
              <c:f>'2024'!$O$11:$O$32</c:f>
              <c:numCache>
                <c:formatCode>General</c:formatCode>
                <c:ptCount val="22"/>
                <c:pt idx="0">
                  <c:v>119</c:v>
                </c:pt>
                <c:pt idx="1">
                  <c:v>75</c:v>
                </c:pt>
                <c:pt idx="2">
                  <c:v>148</c:v>
                </c:pt>
                <c:pt idx="3">
                  <c:v>140</c:v>
                </c:pt>
                <c:pt idx="4">
                  <c:v>94</c:v>
                </c:pt>
                <c:pt idx="5">
                  <c:v>95</c:v>
                </c:pt>
                <c:pt idx="6">
                  <c:v>79</c:v>
                </c:pt>
                <c:pt idx="7">
                  <c:v>101</c:v>
                </c:pt>
                <c:pt idx="8">
                  <c:v>113</c:v>
                </c:pt>
                <c:pt idx="9">
                  <c:v>88</c:v>
                </c:pt>
                <c:pt idx="10">
                  <c:v>77</c:v>
                </c:pt>
                <c:pt idx="11">
                  <c:v>99</c:v>
                </c:pt>
                <c:pt idx="12">
                  <c:v>95</c:v>
                </c:pt>
                <c:pt idx="13">
                  <c:v>124</c:v>
                </c:pt>
                <c:pt idx="14">
                  <c:v>63</c:v>
                </c:pt>
                <c:pt idx="15">
                  <c:v>85</c:v>
                </c:pt>
                <c:pt idx="16">
                  <c:v>113</c:v>
                </c:pt>
                <c:pt idx="17">
                  <c:v>73</c:v>
                </c:pt>
                <c:pt idx="18">
                  <c:v>69</c:v>
                </c:pt>
                <c:pt idx="19">
                  <c:v>75</c:v>
                </c:pt>
                <c:pt idx="20">
                  <c:v>83</c:v>
                </c:pt>
                <c:pt idx="21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ED-484A-8B4B-FF519F30B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4702480"/>
        <c:axId val="524703560"/>
      </c:barChart>
      <c:catAx>
        <c:axId val="52470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24703560"/>
        <c:crosses val="autoZero"/>
        <c:auto val="1"/>
        <c:lblAlgn val="ctr"/>
        <c:lblOffset val="100"/>
        <c:noMultiLvlLbl val="0"/>
      </c:catAx>
      <c:valAx>
        <c:axId val="524703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24702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9.9021343262324906E-3"/>
          <c:y val="7.87498920696720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'2024'!$E$9:$N$9</c:f>
              <c:strCache>
                <c:ptCount val="10"/>
                <c:pt idx="0">
                  <c:v>2 Helppo</c:v>
                </c:pt>
                <c:pt idx="1">
                  <c:v>3 helppo</c:v>
                </c:pt>
                <c:pt idx="2">
                  <c:v>3 Normaali</c:v>
                </c:pt>
                <c:pt idx="3">
                  <c:v>3 Vaativa</c:v>
                </c:pt>
                <c:pt idx="4">
                  <c:v>4 Helppo</c:v>
                </c:pt>
                <c:pt idx="5">
                  <c:v>4 Normaali</c:v>
                </c:pt>
                <c:pt idx="6">
                  <c:v>4 Haastava</c:v>
                </c:pt>
                <c:pt idx="7">
                  <c:v>5 Vaikea</c:v>
                </c:pt>
                <c:pt idx="8">
                  <c:v>6 Vaativa</c:v>
                </c:pt>
                <c:pt idx="9">
                  <c:v>bongaus</c:v>
                </c:pt>
              </c:strCache>
            </c:strRef>
          </c:cat>
          <c:val>
            <c:numRef>
              <c:f>'2024'!$D$34:$N$34</c:f>
              <c:numCache>
                <c:formatCode>General</c:formatCode>
                <c:ptCount val="11"/>
                <c:pt idx="0">
                  <c:v>8</c:v>
                </c:pt>
                <c:pt idx="1">
                  <c:v>431</c:v>
                </c:pt>
                <c:pt idx="2">
                  <c:v>13</c:v>
                </c:pt>
                <c:pt idx="3">
                  <c:v>830</c:v>
                </c:pt>
                <c:pt idx="4">
                  <c:v>5</c:v>
                </c:pt>
                <c:pt idx="5">
                  <c:v>35</c:v>
                </c:pt>
                <c:pt idx="6">
                  <c:v>127</c:v>
                </c:pt>
                <c:pt idx="7">
                  <c:v>289</c:v>
                </c:pt>
                <c:pt idx="9">
                  <c:v>186</c:v>
                </c:pt>
                <c:pt idx="10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48-4CE3-B67D-05A09E49C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940168"/>
        <c:axId val="524707160"/>
      </c:barChart>
      <c:catAx>
        <c:axId val="468940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24707160"/>
        <c:crosses val="autoZero"/>
        <c:auto val="0"/>
        <c:lblAlgn val="ctr"/>
        <c:lblOffset val="100"/>
        <c:noMultiLvlLbl val="0"/>
      </c:catAx>
      <c:valAx>
        <c:axId val="524707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6894016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'2024'!$D$9:$N$9</c:f>
              <c:strCache>
                <c:ptCount val="11"/>
                <c:pt idx="0">
                  <c:v>1 Helppo</c:v>
                </c:pt>
                <c:pt idx="1">
                  <c:v>2 Helppo</c:v>
                </c:pt>
                <c:pt idx="2">
                  <c:v>3 helppo</c:v>
                </c:pt>
                <c:pt idx="3">
                  <c:v>3 Normaali</c:v>
                </c:pt>
                <c:pt idx="4">
                  <c:v>3 Vaativa</c:v>
                </c:pt>
                <c:pt idx="5">
                  <c:v>4 Helppo</c:v>
                </c:pt>
                <c:pt idx="6">
                  <c:v>4 Normaali</c:v>
                </c:pt>
                <c:pt idx="7">
                  <c:v>4 Haastava</c:v>
                </c:pt>
                <c:pt idx="8">
                  <c:v>5 Vaikea</c:v>
                </c:pt>
                <c:pt idx="9">
                  <c:v>6 Vaativa</c:v>
                </c:pt>
                <c:pt idx="10">
                  <c:v>bongaus</c:v>
                </c:pt>
              </c:strCache>
            </c:strRef>
          </c:cat>
          <c:val>
            <c:numRef>
              <c:f>'2024'!$D$34:$N$34</c:f>
              <c:numCache>
                <c:formatCode>General</c:formatCode>
                <c:ptCount val="11"/>
                <c:pt idx="0">
                  <c:v>8</c:v>
                </c:pt>
                <c:pt idx="1">
                  <c:v>431</c:v>
                </c:pt>
                <c:pt idx="2">
                  <c:v>13</c:v>
                </c:pt>
                <c:pt idx="3">
                  <c:v>830</c:v>
                </c:pt>
                <c:pt idx="4">
                  <c:v>5</c:v>
                </c:pt>
                <c:pt idx="5">
                  <c:v>35</c:v>
                </c:pt>
                <c:pt idx="6">
                  <c:v>127</c:v>
                </c:pt>
                <c:pt idx="7">
                  <c:v>289</c:v>
                </c:pt>
                <c:pt idx="9">
                  <c:v>186</c:v>
                </c:pt>
                <c:pt idx="10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33-4B62-BACE-B716735EE99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82340064"/>
        <c:axId val="347238024"/>
      </c:barChart>
      <c:catAx>
        <c:axId val="482340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47238024"/>
        <c:crosses val="autoZero"/>
        <c:auto val="1"/>
        <c:lblAlgn val="ctr"/>
        <c:lblOffset val="100"/>
        <c:noMultiLvlLbl val="0"/>
      </c:catAx>
      <c:valAx>
        <c:axId val="3472380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82340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5305485564304461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'2023'!$R$10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'2023'!$C$11:$C$32</c:f>
              <c:strCache>
                <c:ptCount val="22"/>
                <c:pt idx="0">
                  <c:v>Ämyri</c:v>
                </c:pt>
                <c:pt idx="1">
                  <c:v>Lamminjärvi</c:v>
                </c:pt>
                <c:pt idx="2">
                  <c:v>Böökinkorpi</c:v>
                </c:pt>
                <c:pt idx="3">
                  <c:v>Rainummi</c:v>
                </c:pt>
                <c:pt idx="4">
                  <c:v>Pajula</c:v>
                </c:pt>
                <c:pt idx="5">
                  <c:v>Myllylä</c:v>
                </c:pt>
                <c:pt idx="6">
                  <c:v>Valkee</c:v>
                </c:pt>
                <c:pt idx="7">
                  <c:v>Haaparanta</c:v>
                </c:pt>
                <c:pt idx="8">
                  <c:v>Häntälä</c:v>
                </c:pt>
                <c:pt idx="9">
                  <c:v>Paltta</c:v>
                </c:pt>
                <c:pt idx="10">
                  <c:v>Siikjärvi</c:v>
                </c:pt>
                <c:pt idx="11">
                  <c:v>Ämyri</c:v>
                </c:pt>
                <c:pt idx="12">
                  <c:v>Nummijärvi</c:v>
                </c:pt>
                <c:pt idx="13">
                  <c:v>Böökinkorpi</c:v>
                </c:pt>
                <c:pt idx="14">
                  <c:v>Hossojankulma</c:v>
                </c:pt>
                <c:pt idx="15">
                  <c:v>Hovimäki</c:v>
                </c:pt>
                <c:pt idx="16">
                  <c:v>Rainummi</c:v>
                </c:pt>
                <c:pt idx="17">
                  <c:v>Rehumäki</c:v>
                </c:pt>
                <c:pt idx="18">
                  <c:v>Egyptinkorpi</c:v>
                </c:pt>
                <c:pt idx="19">
                  <c:v>Haaparanta</c:v>
                </c:pt>
                <c:pt idx="20">
                  <c:v>Keltiäinen</c:v>
                </c:pt>
                <c:pt idx="21">
                  <c:v>Pajula</c:v>
                </c:pt>
              </c:strCache>
            </c:strRef>
          </c:cat>
          <c:val>
            <c:numRef>
              <c:f>'2023'!$R$11:$R$32</c:f>
              <c:numCache>
                <c:formatCode>General</c:formatCode>
                <c:ptCount val="22"/>
                <c:pt idx="0">
                  <c:v>108</c:v>
                </c:pt>
                <c:pt idx="1">
                  <c:v>88</c:v>
                </c:pt>
                <c:pt idx="2">
                  <c:v>96</c:v>
                </c:pt>
                <c:pt idx="3">
                  <c:v>104</c:v>
                </c:pt>
                <c:pt idx="4">
                  <c:v>117</c:v>
                </c:pt>
                <c:pt idx="5">
                  <c:v>93</c:v>
                </c:pt>
                <c:pt idx="6">
                  <c:v>120</c:v>
                </c:pt>
                <c:pt idx="7">
                  <c:v>71</c:v>
                </c:pt>
                <c:pt idx="8">
                  <c:v>77</c:v>
                </c:pt>
                <c:pt idx="9">
                  <c:v>65</c:v>
                </c:pt>
                <c:pt idx="10">
                  <c:v>109</c:v>
                </c:pt>
                <c:pt idx="11">
                  <c:v>126</c:v>
                </c:pt>
                <c:pt idx="12">
                  <c:v>135</c:v>
                </c:pt>
                <c:pt idx="13">
                  <c:v>90</c:v>
                </c:pt>
                <c:pt idx="14">
                  <c:v>119</c:v>
                </c:pt>
                <c:pt idx="15">
                  <c:v>96</c:v>
                </c:pt>
                <c:pt idx="16">
                  <c:v>87</c:v>
                </c:pt>
                <c:pt idx="17">
                  <c:v>78</c:v>
                </c:pt>
                <c:pt idx="18">
                  <c:v>54</c:v>
                </c:pt>
                <c:pt idx="19">
                  <c:v>53</c:v>
                </c:pt>
                <c:pt idx="20">
                  <c:v>79</c:v>
                </c:pt>
                <c:pt idx="21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15-4448-9F65-51C91980A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9666488"/>
        <c:axId val="539664848"/>
      </c:barChart>
      <c:catAx>
        <c:axId val="539666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39664848"/>
        <c:crosses val="autoZero"/>
        <c:auto val="1"/>
        <c:lblAlgn val="ctr"/>
        <c:lblOffset val="100"/>
        <c:noMultiLvlLbl val="0"/>
      </c:catAx>
      <c:valAx>
        <c:axId val="53966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39666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RADOITTAIN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'2023'!$D$9:$Q$9</c:f>
              <c:strCache>
                <c:ptCount val="14"/>
                <c:pt idx="0">
                  <c:v>RR &amp; TR</c:v>
                </c:pt>
                <c:pt idx="1">
                  <c:v>2 Helppo</c:v>
                </c:pt>
                <c:pt idx="2">
                  <c:v>3 Helppo</c:v>
                </c:pt>
                <c:pt idx="3">
                  <c:v>3 Normaali</c:v>
                </c:pt>
                <c:pt idx="4">
                  <c:v>3 Vaativa</c:v>
                </c:pt>
                <c:pt idx="5">
                  <c:v>4 Helppo</c:v>
                </c:pt>
                <c:pt idx="6">
                  <c:v>4 Normaali</c:v>
                </c:pt>
                <c:pt idx="7">
                  <c:v>4 Haastava</c:v>
                </c:pt>
                <c:pt idx="8">
                  <c:v>5 Helppo</c:v>
                </c:pt>
                <c:pt idx="9">
                  <c:v>5 Normaali</c:v>
                </c:pt>
                <c:pt idx="10">
                  <c:v>6 Vaativa</c:v>
                </c:pt>
                <c:pt idx="11">
                  <c:v>7 Seiska</c:v>
                </c:pt>
                <c:pt idx="12">
                  <c:v>Muu</c:v>
                </c:pt>
                <c:pt idx="13">
                  <c:v>bongaus</c:v>
                </c:pt>
              </c:strCache>
            </c:strRef>
          </c:cat>
          <c:val>
            <c:numRef>
              <c:f>'2023'!$D$34:$Q$34</c:f>
              <c:numCache>
                <c:formatCode>General</c:formatCode>
                <c:ptCount val="14"/>
                <c:pt idx="0">
                  <c:v>35</c:v>
                </c:pt>
                <c:pt idx="1">
                  <c:v>337</c:v>
                </c:pt>
                <c:pt idx="2">
                  <c:v>61</c:v>
                </c:pt>
                <c:pt idx="3">
                  <c:v>600</c:v>
                </c:pt>
                <c:pt idx="4">
                  <c:v>101</c:v>
                </c:pt>
                <c:pt idx="5">
                  <c:v>40</c:v>
                </c:pt>
                <c:pt idx="6">
                  <c:v>119</c:v>
                </c:pt>
                <c:pt idx="7">
                  <c:v>356</c:v>
                </c:pt>
                <c:pt idx="8">
                  <c:v>16</c:v>
                </c:pt>
                <c:pt idx="9">
                  <c:v>31</c:v>
                </c:pt>
                <c:pt idx="10">
                  <c:v>156</c:v>
                </c:pt>
                <c:pt idx="11">
                  <c:v>7</c:v>
                </c:pt>
                <c:pt idx="12">
                  <c:v>2</c:v>
                </c:pt>
                <c:pt idx="13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A-4564-86A1-BFD34BF62C1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'2023'!$D$9:$Q$9</c:f>
              <c:strCache>
                <c:ptCount val="14"/>
                <c:pt idx="0">
                  <c:v>RR &amp; TR</c:v>
                </c:pt>
                <c:pt idx="1">
                  <c:v>2 Helppo</c:v>
                </c:pt>
                <c:pt idx="2">
                  <c:v>3 Helppo</c:v>
                </c:pt>
                <c:pt idx="3">
                  <c:v>3 Normaali</c:v>
                </c:pt>
                <c:pt idx="4">
                  <c:v>3 Vaativa</c:v>
                </c:pt>
                <c:pt idx="5">
                  <c:v>4 Helppo</c:v>
                </c:pt>
                <c:pt idx="6">
                  <c:v>4 Normaali</c:v>
                </c:pt>
                <c:pt idx="7">
                  <c:v>4 Haastava</c:v>
                </c:pt>
                <c:pt idx="8">
                  <c:v>5 Helppo</c:v>
                </c:pt>
                <c:pt idx="9">
                  <c:v>5 Normaali</c:v>
                </c:pt>
                <c:pt idx="10">
                  <c:v>6 Vaativa</c:v>
                </c:pt>
                <c:pt idx="11">
                  <c:v>7 Seiska</c:v>
                </c:pt>
                <c:pt idx="12">
                  <c:v>Muu</c:v>
                </c:pt>
                <c:pt idx="13">
                  <c:v>bongaus</c:v>
                </c:pt>
              </c:strCache>
            </c:strRef>
          </c:cat>
          <c:val>
            <c:numRef>
              <c:f>'2023'!$D$35:$Q$35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EA7A-4564-86A1-BFD34BF62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5552992"/>
        <c:axId val="495547952"/>
      </c:barChart>
      <c:catAx>
        <c:axId val="49555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5547952"/>
        <c:crosses val="autoZero"/>
        <c:auto val="1"/>
        <c:lblAlgn val="ctr"/>
        <c:lblOffset val="100"/>
        <c:noMultiLvlLbl val="0"/>
      </c:catAx>
      <c:valAx>
        <c:axId val="49554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5552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5305485564304461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'[1]2022'!$N$10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'[1]2022'!$C$11:$C$32</c:f>
              <c:strCache>
                <c:ptCount val="22"/>
                <c:pt idx="0">
                  <c:v>Ämyri</c:v>
                </c:pt>
                <c:pt idx="1">
                  <c:v>Rainummi</c:v>
                </c:pt>
                <c:pt idx="2">
                  <c:v>Egyptinkorpi</c:v>
                </c:pt>
                <c:pt idx="3">
                  <c:v>Myllylä</c:v>
                </c:pt>
                <c:pt idx="4">
                  <c:v>Haaparanta</c:v>
                </c:pt>
                <c:pt idx="5">
                  <c:v>Pajula</c:v>
                </c:pt>
                <c:pt idx="6">
                  <c:v>Vesanoja</c:v>
                </c:pt>
                <c:pt idx="7">
                  <c:v>Lamminjärv1</c:v>
                </c:pt>
                <c:pt idx="8">
                  <c:v>Häntälä</c:v>
                </c:pt>
                <c:pt idx="9">
                  <c:v>Välttilä</c:v>
                </c:pt>
                <c:pt idx="10">
                  <c:v>Böökinkorpi</c:v>
                </c:pt>
                <c:pt idx="11">
                  <c:v>Keltiäinen</c:v>
                </c:pt>
                <c:pt idx="12">
                  <c:v>Valkee</c:v>
                </c:pt>
                <c:pt idx="13">
                  <c:v>Ämyri</c:v>
                </c:pt>
                <c:pt idx="14">
                  <c:v>Hossojankulma</c:v>
                </c:pt>
                <c:pt idx="15">
                  <c:v>Pajula</c:v>
                </c:pt>
                <c:pt idx="16">
                  <c:v>Nummijärvi</c:v>
                </c:pt>
                <c:pt idx="17">
                  <c:v>Siikjärvi</c:v>
                </c:pt>
                <c:pt idx="18">
                  <c:v>Rainummi</c:v>
                </c:pt>
                <c:pt idx="19">
                  <c:v>Käpynummi</c:v>
                </c:pt>
                <c:pt idx="20">
                  <c:v>Pajula</c:v>
                </c:pt>
              </c:strCache>
            </c:strRef>
          </c:cat>
          <c:val>
            <c:numRef>
              <c:f>'[1]2022'!$N$11:$N$32</c:f>
              <c:numCache>
                <c:formatCode>General</c:formatCode>
                <c:ptCount val="22"/>
                <c:pt idx="0">
                  <c:v>61</c:v>
                </c:pt>
                <c:pt idx="1">
                  <c:v>78</c:v>
                </c:pt>
                <c:pt idx="2">
                  <c:v>80</c:v>
                </c:pt>
                <c:pt idx="3">
                  <c:v>77</c:v>
                </c:pt>
                <c:pt idx="4">
                  <c:v>96</c:v>
                </c:pt>
                <c:pt idx="5">
                  <c:v>77</c:v>
                </c:pt>
                <c:pt idx="6">
                  <c:v>49</c:v>
                </c:pt>
                <c:pt idx="7">
                  <c:v>100</c:v>
                </c:pt>
                <c:pt idx="8">
                  <c:v>83</c:v>
                </c:pt>
                <c:pt idx="9">
                  <c:v>64</c:v>
                </c:pt>
                <c:pt idx="10">
                  <c:v>63</c:v>
                </c:pt>
                <c:pt idx="11">
                  <c:v>87</c:v>
                </c:pt>
                <c:pt idx="12">
                  <c:v>82</c:v>
                </c:pt>
                <c:pt idx="13">
                  <c:v>93</c:v>
                </c:pt>
                <c:pt idx="14">
                  <c:v>109</c:v>
                </c:pt>
                <c:pt idx="15">
                  <c:v>85</c:v>
                </c:pt>
                <c:pt idx="16">
                  <c:v>90</c:v>
                </c:pt>
                <c:pt idx="17">
                  <c:v>82</c:v>
                </c:pt>
                <c:pt idx="18">
                  <c:v>90</c:v>
                </c:pt>
                <c:pt idx="19">
                  <c:v>89</c:v>
                </c:pt>
                <c:pt idx="20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A0-42BA-8546-2C60B8F8C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9666488"/>
        <c:axId val="539664848"/>
      </c:barChart>
      <c:catAx>
        <c:axId val="539666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39664848"/>
        <c:crosses val="autoZero"/>
        <c:auto val="1"/>
        <c:lblAlgn val="ctr"/>
        <c:lblOffset val="100"/>
        <c:noMultiLvlLbl val="0"/>
      </c:catAx>
      <c:valAx>
        <c:axId val="53966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39666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988888888888889"/>
          <c:y val="0.162037037037037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0980314960629919"/>
          <c:y val="0.19486111111111112"/>
          <c:w val="0.89019685039370078"/>
          <c:h val="0.604084281131525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'[1]2022'!$D$9:$M$9</c:f>
              <c:strCache>
                <c:ptCount val="10"/>
                <c:pt idx="0">
                  <c:v>2 Helppo</c:v>
                </c:pt>
                <c:pt idx="1">
                  <c:v>3 Helppo</c:v>
                </c:pt>
                <c:pt idx="2">
                  <c:v>3 Normaali</c:v>
                </c:pt>
                <c:pt idx="3">
                  <c:v>3 Vaativa</c:v>
                </c:pt>
                <c:pt idx="4">
                  <c:v>4 Helppo</c:v>
                </c:pt>
                <c:pt idx="5">
                  <c:v>4 Vaativa</c:v>
                </c:pt>
                <c:pt idx="6">
                  <c:v>Vitonen</c:v>
                </c:pt>
                <c:pt idx="7">
                  <c:v>6 Vaativa</c:v>
                </c:pt>
                <c:pt idx="8">
                  <c:v>Seiska</c:v>
                </c:pt>
                <c:pt idx="9">
                  <c:v>bongaus</c:v>
                </c:pt>
              </c:strCache>
            </c:strRef>
          </c:cat>
          <c:val>
            <c:numRef>
              <c:f>'[1]2022'!$D$33:$M$33</c:f>
              <c:numCache>
                <c:formatCode>General</c:formatCode>
                <c:ptCount val="10"/>
                <c:pt idx="0">
                  <c:v>339</c:v>
                </c:pt>
                <c:pt idx="1">
                  <c:v>95</c:v>
                </c:pt>
                <c:pt idx="2">
                  <c:v>495</c:v>
                </c:pt>
                <c:pt idx="3">
                  <c:v>64</c:v>
                </c:pt>
                <c:pt idx="4">
                  <c:v>168</c:v>
                </c:pt>
                <c:pt idx="5">
                  <c:v>268</c:v>
                </c:pt>
                <c:pt idx="6">
                  <c:v>29</c:v>
                </c:pt>
                <c:pt idx="7">
                  <c:v>118</c:v>
                </c:pt>
                <c:pt idx="8">
                  <c:v>6</c:v>
                </c:pt>
                <c:pt idx="9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4-474A-8DB8-7FA318A69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2153608"/>
        <c:axId val="684979528"/>
      </c:barChart>
      <c:catAx>
        <c:axId val="542153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84979528"/>
        <c:crosses val="autoZero"/>
        <c:auto val="1"/>
        <c:lblAlgn val="ctr"/>
        <c:lblOffset val="100"/>
        <c:noMultiLvlLbl val="0"/>
      </c:catAx>
      <c:valAx>
        <c:axId val="684979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42153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Vuosittain!$C$9</c:f>
              <c:strCache>
                <c:ptCount val="1"/>
                <c:pt idx="0">
                  <c:v>kpl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Vuosittain!$B$10:$B$49</c:f>
              <c:numCache>
                <c:formatCode>General</c:formatCode>
                <c:ptCount val="40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</c:v>
                </c:pt>
              </c:numCache>
            </c:numRef>
          </c:cat>
          <c:val>
            <c:numRef>
              <c:f>Vuosittain!$C$10:$C$49</c:f>
              <c:numCache>
                <c:formatCode>General</c:formatCode>
                <c:ptCount val="40"/>
                <c:pt idx="0">
                  <c:v>832</c:v>
                </c:pt>
                <c:pt idx="1">
                  <c:v>943</c:v>
                </c:pt>
                <c:pt idx="2">
                  <c:v>1779</c:v>
                </c:pt>
                <c:pt idx="3">
                  <c:v>2584</c:v>
                </c:pt>
                <c:pt idx="4">
                  <c:v>3235</c:v>
                </c:pt>
                <c:pt idx="5">
                  <c:v>3809</c:v>
                </c:pt>
                <c:pt idx="6">
                  <c:v>3868</c:v>
                </c:pt>
                <c:pt idx="7">
                  <c:v>3612</c:v>
                </c:pt>
                <c:pt idx="8">
                  <c:v>3791</c:v>
                </c:pt>
                <c:pt idx="9">
                  <c:v>3535</c:v>
                </c:pt>
                <c:pt idx="10">
                  <c:v>3473</c:v>
                </c:pt>
                <c:pt idx="11">
                  <c:v>3471</c:v>
                </c:pt>
                <c:pt idx="12">
                  <c:v>3467</c:v>
                </c:pt>
                <c:pt idx="13">
                  <c:v>3280</c:v>
                </c:pt>
                <c:pt idx="14">
                  <c:v>3264</c:v>
                </c:pt>
                <c:pt idx="15">
                  <c:v>3087</c:v>
                </c:pt>
                <c:pt idx="16">
                  <c:v>2369</c:v>
                </c:pt>
                <c:pt idx="17">
                  <c:v>2484</c:v>
                </c:pt>
                <c:pt idx="18">
                  <c:v>2515</c:v>
                </c:pt>
                <c:pt idx="19">
                  <c:v>2525</c:v>
                </c:pt>
                <c:pt idx="20">
                  <c:v>2477</c:v>
                </c:pt>
                <c:pt idx="21">
                  <c:v>2379</c:v>
                </c:pt>
                <c:pt idx="22">
                  <c:v>2934</c:v>
                </c:pt>
                <c:pt idx="23">
                  <c:v>2917</c:v>
                </c:pt>
                <c:pt idx="24">
                  <c:v>2792</c:v>
                </c:pt>
                <c:pt idx="25">
                  <c:v>2472</c:v>
                </c:pt>
                <c:pt idx="26">
                  <c:v>2561</c:v>
                </c:pt>
                <c:pt idx="27">
                  <c:v>2812</c:v>
                </c:pt>
                <c:pt idx="28">
                  <c:v>2575</c:v>
                </c:pt>
                <c:pt idx="29">
                  <c:v>2331</c:v>
                </c:pt>
                <c:pt idx="30">
                  <c:v>2211</c:v>
                </c:pt>
                <c:pt idx="31">
                  <c:v>2332</c:v>
                </c:pt>
                <c:pt idx="32">
                  <c:v>2446</c:v>
                </c:pt>
                <c:pt idx="33">
                  <c:v>2296</c:v>
                </c:pt>
                <c:pt idx="34">
                  <c:v>2505</c:v>
                </c:pt>
                <c:pt idx="35">
                  <c:v>918</c:v>
                </c:pt>
                <c:pt idx="36">
                  <c:v>1157</c:v>
                </c:pt>
                <c:pt idx="37">
                  <c:v>1721</c:v>
                </c:pt>
                <c:pt idx="38">
                  <c:v>2046</c:v>
                </c:pt>
                <c:pt idx="39">
                  <c:v>2111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E-4BFD-8418-059905984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8637720"/>
        <c:axId val="580163888"/>
      </c:barChart>
      <c:catAx>
        <c:axId val="578637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80163888"/>
        <c:crosses val="autoZero"/>
        <c:auto val="1"/>
        <c:lblAlgn val="ctr"/>
        <c:lblOffset val="100"/>
        <c:noMultiLvlLbl val="0"/>
      </c:catAx>
      <c:valAx>
        <c:axId val="58016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78637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457200</xdr:colOff>
      <xdr:row>20</xdr:row>
      <xdr:rowOff>159067</xdr:rowOff>
    </xdr:from>
    <xdr:to>
      <xdr:col>24</xdr:col>
      <xdr:colOff>533400</xdr:colOff>
      <xdr:row>21</xdr:row>
      <xdr:rowOff>14286</xdr:rowOff>
    </xdr:to>
    <xdr:graphicFrame macro="">
      <xdr:nvGraphicFramePr>
        <xdr:cNvPr id="5" name="Kaavio 4">
          <a:extLst>
            <a:ext uri="{FF2B5EF4-FFF2-40B4-BE49-F238E27FC236}">
              <a16:creationId xmlns:a16="http://schemas.microsoft.com/office/drawing/2014/main" id="{2AD15013-2165-41F6-955C-596ED715C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457200</xdr:colOff>
      <xdr:row>9</xdr:row>
      <xdr:rowOff>166687</xdr:rowOff>
    </xdr:from>
    <xdr:to>
      <xdr:col>25</xdr:col>
      <xdr:colOff>152400</xdr:colOff>
      <xdr:row>24</xdr:row>
      <xdr:rowOff>52387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4E4631B7-61C7-8940-FE5F-9337C7D784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57151</xdr:colOff>
      <xdr:row>49</xdr:row>
      <xdr:rowOff>128587</xdr:rowOff>
    </xdr:from>
    <xdr:to>
      <xdr:col>5</xdr:col>
      <xdr:colOff>1</xdr:colOff>
      <xdr:row>50</xdr:row>
      <xdr:rowOff>95250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E4DB28AC-56C2-5793-2F1C-183EAD56A1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223837</xdr:colOff>
      <xdr:row>26</xdr:row>
      <xdr:rowOff>119062</xdr:rowOff>
    </xdr:from>
    <xdr:to>
      <xdr:col>24</xdr:col>
      <xdr:colOff>528637</xdr:colOff>
      <xdr:row>41</xdr:row>
      <xdr:rowOff>4762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6DCDDB46-0392-2132-0C36-52D02F3CDD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85725</xdr:colOff>
      <xdr:row>8</xdr:row>
      <xdr:rowOff>47624</xdr:rowOff>
    </xdr:from>
    <xdr:to>
      <xdr:col>26</xdr:col>
      <xdr:colOff>390525</xdr:colOff>
      <xdr:row>19</xdr:row>
      <xdr:rowOff>119061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352B85A2-0915-1CA3-6C90-55AE42B402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381000</xdr:colOff>
      <xdr:row>21</xdr:row>
      <xdr:rowOff>100012</xdr:rowOff>
    </xdr:from>
    <xdr:to>
      <xdr:col>26</xdr:col>
      <xdr:colOff>76200</xdr:colOff>
      <xdr:row>35</xdr:row>
      <xdr:rowOff>176212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0979CA9F-E1C7-F468-F892-F6D82B48E2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323850</xdr:colOff>
      <xdr:row>7</xdr:row>
      <xdr:rowOff>133349</xdr:rowOff>
    </xdr:from>
    <xdr:to>
      <xdr:col>22</xdr:col>
      <xdr:colOff>19050</xdr:colOff>
      <xdr:row>19</xdr:row>
      <xdr:rowOff>14286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21F41EEF-3517-4244-A13D-1711FEB54B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314325</xdr:colOff>
      <xdr:row>19</xdr:row>
      <xdr:rowOff>90487</xdr:rowOff>
    </xdr:from>
    <xdr:to>
      <xdr:col>22</xdr:col>
      <xdr:colOff>9525</xdr:colOff>
      <xdr:row>42</xdr:row>
      <xdr:rowOff>166687</xdr:rowOff>
    </xdr:to>
    <xdr:graphicFrame macro="">
      <xdr:nvGraphicFramePr>
        <xdr:cNvPr id="5" name="Kaavio 4">
          <a:extLst>
            <a:ext uri="{FF2B5EF4-FFF2-40B4-BE49-F238E27FC236}">
              <a16:creationId xmlns:a16="http://schemas.microsoft.com/office/drawing/2014/main" id="{BB75BBD1-B0DE-4966-9258-33FF07D4F4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18</xdr:row>
      <xdr:rowOff>138112</xdr:rowOff>
    </xdr:from>
    <xdr:to>
      <xdr:col>23</xdr:col>
      <xdr:colOff>295275</xdr:colOff>
      <xdr:row>48</xdr:row>
      <xdr:rowOff>171450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77FDE33C-F7E6-918C-5293-F947AAF0E4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76f44fc812631975/Ollin%20Pilvikansio/Suunnistus/2023/Torstairastit/Tilastot/Torstairasti%20osallistujam&#228;&#228;r&#228;t%202020-2022%20&#8211;%20kopio.xlsx" TargetMode="External"/><Relationship Id="rId1" Type="http://schemas.openxmlformats.org/officeDocument/2006/relationships/externalLinkPath" Target="Torstairasti%20osallistujam&#228;&#228;r&#228;t%202020-2022%20&#8211;%20kop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2"/>
      <sheetName val="2021"/>
      <sheetName val="2020"/>
    </sheetNames>
    <sheetDataSet>
      <sheetData sheetId="0">
        <row r="9">
          <cell r="D9" t="str">
            <v>2 Helppo</v>
          </cell>
          <cell r="E9" t="str">
            <v>3 Helppo</v>
          </cell>
          <cell r="F9" t="str">
            <v>3 Normaali</v>
          </cell>
          <cell r="G9" t="str">
            <v>3 Vaativa</v>
          </cell>
          <cell r="H9" t="str">
            <v>4 Helppo</v>
          </cell>
          <cell r="I9" t="str">
            <v>4 Vaativa</v>
          </cell>
          <cell r="J9" t="str">
            <v>Vitonen</v>
          </cell>
          <cell r="K9" t="str">
            <v>6 Vaativa</v>
          </cell>
          <cell r="L9" t="str">
            <v>Seiska</v>
          </cell>
          <cell r="M9" t="str">
            <v>bongaus</v>
          </cell>
        </row>
        <row r="11">
          <cell r="C11" t="str">
            <v>Ämyri</v>
          </cell>
          <cell r="N11">
            <v>61</v>
          </cell>
        </row>
        <row r="12">
          <cell r="C12" t="str">
            <v>Rainummi</v>
          </cell>
          <cell r="N12">
            <v>78</v>
          </cell>
        </row>
        <row r="13">
          <cell r="C13" t="str">
            <v>Egyptinkorpi</v>
          </cell>
          <cell r="N13">
            <v>80</v>
          </cell>
        </row>
        <row r="14">
          <cell r="C14" t="str">
            <v>Myllylä</v>
          </cell>
          <cell r="N14">
            <v>77</v>
          </cell>
        </row>
        <row r="15">
          <cell r="C15" t="str">
            <v>Haaparanta</v>
          </cell>
          <cell r="N15">
            <v>96</v>
          </cell>
        </row>
        <row r="16">
          <cell r="C16" t="str">
            <v>Pajula</v>
          </cell>
          <cell r="N16">
            <v>77</v>
          </cell>
        </row>
        <row r="17">
          <cell r="C17" t="str">
            <v>Vesanoja</v>
          </cell>
          <cell r="N17">
            <v>49</v>
          </cell>
        </row>
        <row r="18">
          <cell r="C18" t="str">
            <v>Lamminjärv1</v>
          </cell>
          <cell r="N18">
            <v>100</v>
          </cell>
        </row>
        <row r="19">
          <cell r="C19" t="str">
            <v>Häntälä</v>
          </cell>
          <cell r="N19">
            <v>83</v>
          </cell>
        </row>
        <row r="20">
          <cell r="C20" t="str">
            <v>Välttilä</v>
          </cell>
          <cell r="N20">
            <v>64</v>
          </cell>
        </row>
        <row r="21">
          <cell r="C21" t="str">
            <v>Böökinkorpi</v>
          </cell>
          <cell r="N21">
            <v>63</v>
          </cell>
        </row>
        <row r="22">
          <cell r="C22" t="str">
            <v>Keltiäinen</v>
          </cell>
          <cell r="N22">
            <v>87</v>
          </cell>
        </row>
        <row r="23">
          <cell r="C23" t="str">
            <v>Valkee</v>
          </cell>
          <cell r="N23">
            <v>82</v>
          </cell>
        </row>
        <row r="24">
          <cell r="C24" t="str">
            <v>Ämyri</v>
          </cell>
          <cell r="N24">
            <v>93</v>
          </cell>
        </row>
        <row r="25">
          <cell r="C25" t="str">
            <v>Hossojankulma</v>
          </cell>
          <cell r="N25">
            <v>109</v>
          </cell>
        </row>
        <row r="26">
          <cell r="C26" t="str">
            <v>Pajula</v>
          </cell>
          <cell r="N26">
            <v>85</v>
          </cell>
        </row>
        <row r="27">
          <cell r="C27" t="str">
            <v>Nummijärvi</v>
          </cell>
          <cell r="N27">
            <v>90</v>
          </cell>
        </row>
        <row r="28">
          <cell r="C28" t="str">
            <v>Siikjärvi</v>
          </cell>
          <cell r="N28">
            <v>82</v>
          </cell>
        </row>
        <row r="29">
          <cell r="C29" t="str">
            <v>Rainummi</v>
          </cell>
          <cell r="N29">
            <v>90</v>
          </cell>
        </row>
        <row r="30">
          <cell r="C30" t="str">
            <v>Käpynummi</v>
          </cell>
          <cell r="N30">
            <v>89</v>
          </cell>
        </row>
        <row r="31">
          <cell r="C31" t="str">
            <v>Pajula</v>
          </cell>
          <cell r="N31">
            <v>86</v>
          </cell>
        </row>
        <row r="33">
          <cell r="D33">
            <v>339</v>
          </cell>
          <cell r="E33">
            <v>95</v>
          </cell>
          <cell r="F33">
            <v>495</v>
          </cell>
          <cell r="G33">
            <v>64</v>
          </cell>
          <cell r="H33">
            <v>168</v>
          </cell>
          <cell r="I33">
            <v>268</v>
          </cell>
          <cell r="J33">
            <v>29</v>
          </cell>
          <cell r="K33">
            <v>118</v>
          </cell>
          <cell r="L33">
            <v>6</v>
          </cell>
          <cell r="M33">
            <v>139</v>
          </cell>
        </row>
      </sheetData>
      <sheetData sheetId="1"/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6B98A-4B90-4C81-B518-6DF8F78C50B3}">
  <dimension ref="A1:P39"/>
  <sheetViews>
    <sheetView tabSelected="1" topLeftCell="A9" workbookViewId="0">
      <selection activeCell="O32" sqref="O32"/>
    </sheetView>
  </sheetViews>
  <sheetFormatPr defaultRowHeight="15" x14ac:dyDescent="0.25"/>
  <cols>
    <col min="3" max="3" width="14.5703125" bestFit="1" customWidth="1"/>
    <col min="4" max="5" width="4" bestFit="1" customWidth="1"/>
    <col min="6" max="6" width="4" customWidth="1"/>
    <col min="7" max="7" width="4" bestFit="1" customWidth="1"/>
    <col min="8" max="8" width="4" customWidth="1"/>
    <col min="9" max="9" width="4.140625" customWidth="1"/>
    <col min="10" max="10" width="4" bestFit="1" customWidth="1"/>
    <col min="11" max="12" width="4" customWidth="1"/>
    <col min="13" max="13" width="4" bestFit="1" customWidth="1"/>
    <col min="14" max="14" width="5" bestFit="1" customWidth="1"/>
    <col min="15" max="15" width="5.28515625" customWidth="1"/>
  </cols>
  <sheetData>
    <row r="1" spans="1:16" x14ac:dyDescent="0.25">
      <c r="A1" t="s">
        <v>11</v>
      </c>
      <c r="B1" s="2"/>
      <c r="N1" s="1"/>
      <c r="P1" s="1">
        <v>45514</v>
      </c>
    </row>
    <row r="2" spans="1:16" x14ac:dyDescent="0.25">
      <c r="A2" t="s">
        <v>10</v>
      </c>
      <c r="B2" s="2"/>
    </row>
    <row r="3" spans="1:16" x14ac:dyDescent="0.25">
      <c r="A3" t="s">
        <v>12</v>
      </c>
      <c r="B3" s="2"/>
    </row>
    <row r="4" spans="1:16" x14ac:dyDescent="0.25">
      <c r="B4" s="2"/>
    </row>
    <row r="5" spans="1:16" x14ac:dyDescent="0.25">
      <c r="A5" s="4" t="s">
        <v>137</v>
      </c>
      <c r="B5" s="2"/>
    </row>
    <row r="6" spans="1:16" x14ac:dyDescent="0.25">
      <c r="B6" s="2"/>
    </row>
    <row r="7" spans="1:16" x14ac:dyDescent="0.25">
      <c r="A7" t="s">
        <v>14</v>
      </c>
      <c r="B7" s="2"/>
    </row>
    <row r="8" spans="1:16" x14ac:dyDescent="0.25">
      <c r="B8" s="2"/>
    </row>
    <row r="9" spans="1:16" ht="54" x14ac:dyDescent="0.25">
      <c r="B9" s="2"/>
      <c r="D9" s="3" t="s">
        <v>162</v>
      </c>
      <c r="E9" s="3" t="s">
        <v>71</v>
      </c>
      <c r="F9" s="3" t="s">
        <v>163</v>
      </c>
      <c r="G9" s="3" t="s">
        <v>72</v>
      </c>
      <c r="H9" s="3" t="s">
        <v>73</v>
      </c>
      <c r="I9" s="3" t="s">
        <v>76</v>
      </c>
      <c r="J9" s="3" t="s">
        <v>104</v>
      </c>
      <c r="K9" s="3" t="s">
        <v>132</v>
      </c>
      <c r="L9" s="3" t="s">
        <v>166</v>
      </c>
      <c r="M9" s="3" t="s">
        <v>75</v>
      </c>
      <c r="N9" s="3" t="s">
        <v>8</v>
      </c>
      <c r="O9" s="3" t="s">
        <v>26</v>
      </c>
    </row>
    <row r="10" spans="1:16" x14ac:dyDescent="0.25">
      <c r="B10" s="2"/>
    </row>
    <row r="11" spans="1:16" x14ac:dyDescent="0.25">
      <c r="A11">
        <v>1</v>
      </c>
      <c r="B11" s="2" t="s">
        <v>139</v>
      </c>
      <c r="C11" t="s">
        <v>21</v>
      </c>
      <c r="E11">
        <v>38</v>
      </c>
      <c r="G11">
        <v>33</v>
      </c>
      <c r="K11">
        <v>26</v>
      </c>
      <c r="M11">
        <v>10</v>
      </c>
      <c r="N11">
        <v>12</v>
      </c>
      <c r="O11">
        <f t="shared" ref="O11:O32" si="0">SUM(E11:N11)</f>
        <v>119</v>
      </c>
    </row>
    <row r="12" spans="1:16" x14ac:dyDescent="0.25">
      <c r="A12">
        <v>2</v>
      </c>
      <c r="B12" s="2" t="s">
        <v>138</v>
      </c>
      <c r="C12" t="s">
        <v>100</v>
      </c>
      <c r="E12">
        <v>18</v>
      </c>
      <c r="G12">
        <v>17</v>
      </c>
      <c r="I12">
        <v>15</v>
      </c>
      <c r="K12">
        <v>8</v>
      </c>
      <c r="M12">
        <v>8</v>
      </c>
      <c r="N12">
        <v>9</v>
      </c>
      <c r="O12">
        <f t="shared" si="0"/>
        <v>75</v>
      </c>
      <c r="P12" t="s">
        <v>54</v>
      </c>
    </row>
    <row r="13" spans="1:16" x14ac:dyDescent="0.25">
      <c r="A13">
        <v>3</v>
      </c>
      <c r="B13" s="2" t="s">
        <v>140</v>
      </c>
      <c r="C13" t="s">
        <v>70</v>
      </c>
      <c r="E13" s="6">
        <v>51</v>
      </c>
      <c r="F13" s="6"/>
      <c r="G13">
        <v>54</v>
      </c>
      <c r="K13">
        <v>32</v>
      </c>
      <c r="M13">
        <v>9</v>
      </c>
      <c r="N13">
        <v>2</v>
      </c>
      <c r="O13">
        <f t="shared" si="0"/>
        <v>148</v>
      </c>
    </row>
    <row r="14" spans="1:16" x14ac:dyDescent="0.25">
      <c r="A14">
        <v>4</v>
      </c>
      <c r="B14" s="2" t="s">
        <v>141</v>
      </c>
      <c r="C14" t="s">
        <v>25</v>
      </c>
      <c r="E14">
        <v>37</v>
      </c>
      <c r="G14">
        <v>41</v>
      </c>
      <c r="J14">
        <v>30</v>
      </c>
      <c r="M14">
        <v>9</v>
      </c>
      <c r="N14">
        <v>23</v>
      </c>
      <c r="O14">
        <f t="shared" si="0"/>
        <v>140</v>
      </c>
    </row>
    <row r="15" spans="1:16" x14ac:dyDescent="0.25">
      <c r="A15">
        <v>5</v>
      </c>
      <c r="B15" s="2" t="s">
        <v>142</v>
      </c>
      <c r="C15" t="s">
        <v>31</v>
      </c>
      <c r="E15">
        <v>20</v>
      </c>
      <c r="G15">
        <v>29</v>
      </c>
      <c r="H15">
        <v>5</v>
      </c>
      <c r="K15">
        <v>19</v>
      </c>
      <c r="M15">
        <v>6</v>
      </c>
      <c r="N15">
        <v>15</v>
      </c>
      <c r="O15">
        <f t="shared" si="0"/>
        <v>94</v>
      </c>
    </row>
    <row r="16" spans="1:16" x14ac:dyDescent="0.25">
      <c r="A16">
        <v>6</v>
      </c>
      <c r="B16" s="2" t="s">
        <v>143</v>
      </c>
      <c r="C16" t="s">
        <v>67</v>
      </c>
      <c r="E16">
        <v>18</v>
      </c>
      <c r="G16">
        <v>44</v>
      </c>
      <c r="J16" s="5"/>
      <c r="K16">
        <v>14</v>
      </c>
      <c r="M16">
        <v>11</v>
      </c>
      <c r="N16" s="6">
        <v>8</v>
      </c>
      <c r="O16">
        <f t="shared" si="0"/>
        <v>95</v>
      </c>
    </row>
    <row r="17" spans="1:15" x14ac:dyDescent="0.25">
      <c r="A17">
        <v>7</v>
      </c>
      <c r="B17" s="2" t="s">
        <v>144</v>
      </c>
      <c r="C17" t="s">
        <v>30</v>
      </c>
      <c r="D17">
        <v>2</v>
      </c>
      <c r="E17">
        <v>12</v>
      </c>
      <c r="G17">
        <v>32</v>
      </c>
      <c r="K17">
        <v>21</v>
      </c>
      <c r="M17">
        <v>8</v>
      </c>
      <c r="N17">
        <v>4</v>
      </c>
      <c r="O17">
        <f>SUM(D17:N17)</f>
        <v>79</v>
      </c>
    </row>
    <row r="18" spans="1:15" x14ac:dyDescent="0.25">
      <c r="A18">
        <v>8</v>
      </c>
      <c r="B18" s="2" t="s">
        <v>145</v>
      </c>
      <c r="C18" t="s">
        <v>59</v>
      </c>
      <c r="E18">
        <v>10</v>
      </c>
      <c r="F18">
        <v>13</v>
      </c>
      <c r="G18">
        <v>34</v>
      </c>
      <c r="J18">
        <v>24</v>
      </c>
      <c r="K18">
        <v>9</v>
      </c>
      <c r="M18">
        <v>7</v>
      </c>
      <c r="N18">
        <v>4</v>
      </c>
      <c r="O18">
        <f t="shared" si="0"/>
        <v>101</v>
      </c>
    </row>
    <row r="19" spans="1:15" x14ac:dyDescent="0.25">
      <c r="A19">
        <v>9</v>
      </c>
      <c r="B19" s="2" t="s">
        <v>146</v>
      </c>
      <c r="C19" t="s">
        <v>69</v>
      </c>
      <c r="E19">
        <v>23</v>
      </c>
      <c r="G19" s="6">
        <v>55</v>
      </c>
      <c r="H19" s="6"/>
      <c r="J19">
        <v>16</v>
      </c>
      <c r="M19">
        <v>3</v>
      </c>
      <c r="N19">
        <v>16</v>
      </c>
      <c r="O19">
        <f t="shared" si="0"/>
        <v>113</v>
      </c>
    </row>
    <row r="20" spans="1:15" x14ac:dyDescent="0.25">
      <c r="A20">
        <v>10</v>
      </c>
      <c r="B20" s="2" t="s">
        <v>147</v>
      </c>
      <c r="C20" t="s">
        <v>101</v>
      </c>
      <c r="E20">
        <v>9</v>
      </c>
      <c r="G20">
        <v>50</v>
      </c>
      <c r="K20">
        <v>18</v>
      </c>
      <c r="M20">
        <v>6</v>
      </c>
      <c r="N20">
        <v>5</v>
      </c>
      <c r="O20">
        <f t="shared" si="0"/>
        <v>88</v>
      </c>
    </row>
    <row r="21" spans="1:15" x14ac:dyDescent="0.25">
      <c r="A21">
        <v>11</v>
      </c>
      <c r="B21" s="2" t="s">
        <v>148</v>
      </c>
      <c r="C21" t="s">
        <v>52</v>
      </c>
      <c r="E21">
        <v>11</v>
      </c>
      <c r="G21">
        <v>34</v>
      </c>
      <c r="J21">
        <v>16</v>
      </c>
      <c r="M21">
        <v>10</v>
      </c>
      <c r="N21">
        <v>6</v>
      </c>
      <c r="O21">
        <f t="shared" si="0"/>
        <v>77</v>
      </c>
    </row>
    <row r="22" spans="1:15" x14ac:dyDescent="0.25">
      <c r="A22">
        <v>12</v>
      </c>
      <c r="B22" s="2" t="s">
        <v>149</v>
      </c>
      <c r="C22" t="s">
        <v>67</v>
      </c>
      <c r="E22">
        <v>16</v>
      </c>
      <c r="G22">
        <v>44</v>
      </c>
      <c r="J22">
        <v>21</v>
      </c>
      <c r="M22">
        <v>15</v>
      </c>
      <c r="N22">
        <v>3</v>
      </c>
      <c r="O22">
        <f t="shared" si="0"/>
        <v>99</v>
      </c>
    </row>
    <row r="23" spans="1:15" x14ac:dyDescent="0.25">
      <c r="A23">
        <v>13</v>
      </c>
      <c r="B23" s="2" t="s">
        <v>150</v>
      </c>
      <c r="C23" t="s">
        <v>151</v>
      </c>
      <c r="E23">
        <v>20</v>
      </c>
      <c r="G23">
        <v>25</v>
      </c>
      <c r="I23">
        <v>13</v>
      </c>
      <c r="K23">
        <v>16</v>
      </c>
      <c r="M23">
        <v>8</v>
      </c>
      <c r="N23">
        <v>13</v>
      </c>
      <c r="O23">
        <f t="shared" si="0"/>
        <v>95</v>
      </c>
    </row>
    <row r="24" spans="1:15" x14ac:dyDescent="0.25">
      <c r="A24">
        <v>14</v>
      </c>
      <c r="B24" s="2" t="s">
        <v>152</v>
      </c>
      <c r="C24" t="s">
        <v>33</v>
      </c>
      <c r="E24">
        <v>24</v>
      </c>
      <c r="G24">
        <v>53</v>
      </c>
      <c r="K24">
        <v>23</v>
      </c>
      <c r="M24">
        <v>21</v>
      </c>
      <c r="N24" s="6">
        <v>3</v>
      </c>
      <c r="O24">
        <f t="shared" si="0"/>
        <v>124</v>
      </c>
    </row>
    <row r="25" spans="1:15" x14ac:dyDescent="0.25">
      <c r="A25">
        <v>15</v>
      </c>
      <c r="B25" s="7" t="s">
        <v>153</v>
      </c>
      <c r="C25" t="s">
        <v>70</v>
      </c>
      <c r="E25">
        <v>11</v>
      </c>
      <c r="G25">
        <v>29</v>
      </c>
      <c r="J25">
        <v>8</v>
      </c>
      <c r="M25">
        <v>7</v>
      </c>
      <c r="N25" s="6">
        <v>8</v>
      </c>
      <c r="O25">
        <f t="shared" si="0"/>
        <v>63</v>
      </c>
    </row>
    <row r="26" spans="1:15" x14ac:dyDescent="0.25">
      <c r="A26">
        <v>16</v>
      </c>
      <c r="B26" s="2" t="s">
        <v>154</v>
      </c>
      <c r="C26" t="s">
        <v>155</v>
      </c>
      <c r="E26">
        <v>15</v>
      </c>
      <c r="G26">
        <v>37</v>
      </c>
      <c r="I26" s="5"/>
      <c r="K26">
        <v>17</v>
      </c>
      <c r="M26">
        <v>6</v>
      </c>
      <c r="N26" s="6">
        <v>10</v>
      </c>
      <c r="O26">
        <f t="shared" si="0"/>
        <v>85</v>
      </c>
    </row>
    <row r="27" spans="1:15" x14ac:dyDescent="0.25">
      <c r="A27">
        <v>17</v>
      </c>
      <c r="B27" s="2" t="s">
        <v>156</v>
      </c>
      <c r="C27" t="s">
        <v>25</v>
      </c>
      <c r="E27">
        <v>21</v>
      </c>
      <c r="G27">
        <v>50</v>
      </c>
      <c r="I27" s="6"/>
      <c r="K27">
        <v>23</v>
      </c>
      <c r="M27" s="6">
        <v>15</v>
      </c>
      <c r="N27" s="6">
        <v>4</v>
      </c>
      <c r="O27">
        <f t="shared" si="0"/>
        <v>113</v>
      </c>
    </row>
    <row r="28" spans="1:15" x14ac:dyDescent="0.25">
      <c r="A28">
        <v>18</v>
      </c>
      <c r="B28" s="2" t="s">
        <v>157</v>
      </c>
      <c r="C28" t="s">
        <v>23</v>
      </c>
      <c r="E28">
        <v>19</v>
      </c>
      <c r="G28">
        <v>20</v>
      </c>
      <c r="I28" s="5"/>
      <c r="K28">
        <v>17</v>
      </c>
      <c r="M28">
        <v>10</v>
      </c>
      <c r="N28" s="6">
        <v>7</v>
      </c>
      <c r="O28">
        <f t="shared" si="0"/>
        <v>73</v>
      </c>
    </row>
    <row r="29" spans="1:15" x14ac:dyDescent="0.25">
      <c r="A29">
        <v>19</v>
      </c>
      <c r="B29" s="2" t="s">
        <v>158</v>
      </c>
      <c r="C29" t="s">
        <v>19</v>
      </c>
      <c r="E29">
        <v>11</v>
      </c>
      <c r="G29">
        <v>31</v>
      </c>
      <c r="I29" s="6">
        <v>7</v>
      </c>
      <c r="K29" s="6">
        <v>9</v>
      </c>
      <c r="L29" s="6"/>
      <c r="M29">
        <v>2</v>
      </c>
      <c r="N29" s="6">
        <v>9</v>
      </c>
      <c r="O29">
        <f t="shared" si="0"/>
        <v>69</v>
      </c>
    </row>
    <row r="30" spans="1:15" x14ac:dyDescent="0.25">
      <c r="A30">
        <v>20</v>
      </c>
      <c r="B30" s="2" t="s">
        <v>159</v>
      </c>
      <c r="C30" t="s">
        <v>68</v>
      </c>
      <c r="D30">
        <v>6</v>
      </c>
      <c r="E30">
        <v>7</v>
      </c>
      <c r="G30">
        <v>32</v>
      </c>
      <c r="I30" s="5"/>
      <c r="J30">
        <v>12</v>
      </c>
      <c r="K30" s="6"/>
      <c r="L30" s="6"/>
      <c r="M30" s="6">
        <v>7</v>
      </c>
      <c r="N30" s="6">
        <v>11</v>
      </c>
      <c r="O30">
        <f>SUM(D30:N30)</f>
        <v>75</v>
      </c>
    </row>
    <row r="31" spans="1:15" x14ac:dyDescent="0.25">
      <c r="A31">
        <v>21</v>
      </c>
      <c r="B31" s="2" t="s">
        <v>160</v>
      </c>
      <c r="C31" t="s">
        <v>102</v>
      </c>
      <c r="E31">
        <v>14</v>
      </c>
      <c r="G31">
        <v>41</v>
      </c>
      <c r="I31" s="6"/>
      <c r="K31" s="6">
        <v>22</v>
      </c>
      <c r="L31" s="6"/>
      <c r="M31">
        <v>6</v>
      </c>
      <c r="N31" s="6"/>
      <c r="O31">
        <f t="shared" si="0"/>
        <v>83</v>
      </c>
    </row>
    <row r="32" spans="1:15" x14ac:dyDescent="0.25">
      <c r="A32">
        <v>22</v>
      </c>
      <c r="B32" s="2" t="s">
        <v>161</v>
      </c>
      <c r="C32" t="s">
        <v>31</v>
      </c>
      <c r="E32">
        <v>26</v>
      </c>
      <c r="G32">
        <v>45</v>
      </c>
      <c r="K32" s="6">
        <v>15</v>
      </c>
      <c r="L32" s="6">
        <v>11</v>
      </c>
      <c r="M32">
        <v>2</v>
      </c>
      <c r="N32" s="6">
        <v>4</v>
      </c>
      <c r="O32">
        <f t="shared" si="0"/>
        <v>103</v>
      </c>
    </row>
    <row r="33" spans="1:15" x14ac:dyDescent="0.25">
      <c r="B33" s="2"/>
    </row>
    <row r="34" spans="1:15" x14ac:dyDescent="0.25">
      <c r="A34" s="2"/>
      <c r="D34" s="6">
        <f>SUM(D11:D32)</f>
        <v>8</v>
      </c>
      <c r="E34" s="6">
        <f>SUM(E11:E32)</f>
        <v>431</v>
      </c>
      <c r="F34" s="8">
        <f t="shared" ref="F34:N34" si="1">SUM(F11:F32)</f>
        <v>13</v>
      </c>
      <c r="G34" s="8">
        <f t="shared" si="1"/>
        <v>830</v>
      </c>
      <c r="H34" s="8">
        <f t="shared" si="1"/>
        <v>5</v>
      </c>
      <c r="I34">
        <f t="shared" si="1"/>
        <v>35</v>
      </c>
      <c r="J34">
        <f t="shared" si="1"/>
        <v>127</v>
      </c>
      <c r="K34">
        <f t="shared" si="1"/>
        <v>289</v>
      </c>
      <c r="M34">
        <f t="shared" si="1"/>
        <v>186</v>
      </c>
      <c r="N34">
        <f t="shared" si="1"/>
        <v>176</v>
      </c>
      <c r="O34">
        <f>SUM(O11:O32)</f>
        <v>2111</v>
      </c>
    </row>
    <row r="35" spans="1:15" x14ac:dyDescent="0.25">
      <c r="A35" s="2"/>
    </row>
    <row r="36" spans="1:15" x14ac:dyDescent="0.25">
      <c r="A36">
        <f>COUNTA(A11:A34)</f>
        <v>22</v>
      </c>
      <c r="E36">
        <f>COUNTA(E11:E32)</f>
        <v>22</v>
      </c>
      <c r="N36" s="5" t="s">
        <v>36</v>
      </c>
      <c r="O36" s="5">
        <f>O34/E36</f>
        <v>95.954545454545453</v>
      </c>
    </row>
    <row r="37" spans="1:15" x14ac:dyDescent="0.25">
      <c r="N37" t="s">
        <v>134</v>
      </c>
      <c r="O37">
        <f>MAX(O11:O32)</f>
        <v>148</v>
      </c>
    </row>
    <row r="38" spans="1:15" x14ac:dyDescent="0.25">
      <c r="N38" t="s">
        <v>135</v>
      </c>
      <c r="O38">
        <f>MIN(O11:O32)</f>
        <v>63</v>
      </c>
    </row>
    <row r="39" spans="1:15" x14ac:dyDescent="0.25">
      <c r="N39" t="s">
        <v>136</v>
      </c>
      <c r="O39" s="9">
        <f>MEDIAN(O11:O32)</f>
        <v>94.5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9"/>
  <sheetViews>
    <sheetView topLeftCell="A7" workbookViewId="0">
      <selection activeCell="AK21" sqref="AK21"/>
    </sheetView>
  </sheetViews>
  <sheetFormatPr defaultRowHeight="15" x14ac:dyDescent="0.25"/>
  <cols>
    <col min="3" max="3" width="14.5703125" bestFit="1" customWidth="1"/>
    <col min="4" max="4" width="3.85546875" customWidth="1"/>
    <col min="5" max="5" width="4" bestFit="1" customWidth="1"/>
    <col min="6" max="6" width="4.140625" bestFit="1" customWidth="1"/>
    <col min="7" max="7" width="4" bestFit="1" customWidth="1"/>
    <col min="8" max="8" width="4.140625" bestFit="1" customWidth="1"/>
    <col min="9" max="9" width="4.140625" customWidth="1"/>
    <col min="10" max="10" width="4" bestFit="1" customWidth="1"/>
    <col min="11" max="12" width="4" customWidth="1"/>
    <col min="13" max="15" width="4" bestFit="1" customWidth="1"/>
    <col min="16" max="16" width="4" customWidth="1"/>
    <col min="17" max="17" width="4" bestFit="1" customWidth="1"/>
    <col min="18" max="18" width="5.28515625" customWidth="1"/>
  </cols>
  <sheetData>
    <row r="1" spans="1:19" x14ac:dyDescent="0.25">
      <c r="A1" t="s">
        <v>11</v>
      </c>
      <c r="B1" s="2"/>
      <c r="Q1" s="1"/>
      <c r="S1" s="1">
        <v>45074</v>
      </c>
    </row>
    <row r="2" spans="1:19" x14ac:dyDescent="0.25">
      <c r="A2" t="s">
        <v>10</v>
      </c>
      <c r="B2" s="2"/>
    </row>
    <row r="3" spans="1:19" x14ac:dyDescent="0.25">
      <c r="A3" t="s">
        <v>12</v>
      </c>
      <c r="B3" s="2"/>
    </row>
    <row r="4" spans="1:19" x14ac:dyDescent="0.25">
      <c r="B4" s="2"/>
    </row>
    <row r="5" spans="1:19" x14ac:dyDescent="0.25">
      <c r="A5" s="4" t="s">
        <v>130</v>
      </c>
      <c r="B5" s="2"/>
    </row>
    <row r="6" spans="1:19" x14ac:dyDescent="0.25">
      <c r="B6" s="2"/>
    </row>
    <row r="7" spans="1:19" x14ac:dyDescent="0.25">
      <c r="A7" t="s">
        <v>14</v>
      </c>
      <c r="B7" s="2"/>
    </row>
    <row r="8" spans="1:19" x14ac:dyDescent="0.25">
      <c r="B8" s="2"/>
    </row>
    <row r="9" spans="1:19" ht="54" x14ac:dyDescent="0.25">
      <c r="B9" s="2"/>
      <c r="D9" s="3" t="s">
        <v>133</v>
      </c>
      <c r="E9" s="3" t="s">
        <v>71</v>
      </c>
      <c r="F9" s="3" t="s">
        <v>77</v>
      </c>
      <c r="G9" s="3" t="s">
        <v>72</v>
      </c>
      <c r="H9" s="3" t="s">
        <v>73</v>
      </c>
      <c r="I9" s="3" t="s">
        <v>76</v>
      </c>
      <c r="J9" s="3" t="s">
        <v>104</v>
      </c>
      <c r="K9" s="3" t="s">
        <v>132</v>
      </c>
      <c r="L9" s="3" t="s">
        <v>107</v>
      </c>
      <c r="M9" s="3" t="s">
        <v>106</v>
      </c>
      <c r="N9" s="3" t="s">
        <v>75</v>
      </c>
      <c r="O9" s="3" t="s">
        <v>105</v>
      </c>
      <c r="P9" s="3" t="s">
        <v>108</v>
      </c>
      <c r="Q9" s="3" t="s">
        <v>8</v>
      </c>
      <c r="R9" s="3" t="s">
        <v>26</v>
      </c>
    </row>
    <row r="10" spans="1:19" x14ac:dyDescent="0.25">
      <c r="B10" s="2"/>
    </row>
    <row r="11" spans="1:19" x14ac:dyDescent="0.25">
      <c r="A11">
        <v>1</v>
      </c>
      <c r="B11" s="2" t="s">
        <v>79</v>
      </c>
      <c r="C11" t="s">
        <v>25</v>
      </c>
      <c r="D11">
        <v>9</v>
      </c>
      <c r="E11">
        <v>12</v>
      </c>
      <c r="F11">
        <v>31</v>
      </c>
      <c r="J11">
        <v>16</v>
      </c>
      <c r="K11">
        <v>5</v>
      </c>
      <c r="L11">
        <v>16</v>
      </c>
      <c r="N11">
        <v>6</v>
      </c>
      <c r="P11">
        <v>2</v>
      </c>
      <c r="Q11">
        <v>11</v>
      </c>
      <c r="R11">
        <f t="shared" ref="R11:R32" si="0">SUM(D11:Q11)</f>
        <v>108</v>
      </c>
    </row>
    <row r="12" spans="1:19" x14ac:dyDescent="0.25">
      <c r="A12">
        <v>2</v>
      </c>
      <c r="B12" s="2" t="s">
        <v>80</v>
      </c>
      <c r="C12" t="s">
        <v>100</v>
      </c>
      <c r="E12">
        <v>21</v>
      </c>
      <c r="F12" s="5"/>
      <c r="G12">
        <v>32</v>
      </c>
      <c r="J12">
        <v>15</v>
      </c>
      <c r="N12">
        <v>5</v>
      </c>
      <c r="Q12">
        <v>15</v>
      </c>
      <c r="R12">
        <f>SUM(D12:Q12)</f>
        <v>88</v>
      </c>
    </row>
    <row r="13" spans="1:19" x14ac:dyDescent="0.25">
      <c r="A13">
        <v>3</v>
      </c>
      <c r="B13" s="2" t="s">
        <v>81</v>
      </c>
      <c r="C13" t="s">
        <v>70</v>
      </c>
      <c r="E13" s="6">
        <v>14</v>
      </c>
      <c r="F13">
        <v>30</v>
      </c>
      <c r="H13">
        <v>19</v>
      </c>
      <c r="K13">
        <v>18</v>
      </c>
      <c r="N13">
        <v>8</v>
      </c>
      <c r="Q13">
        <v>7</v>
      </c>
      <c r="R13">
        <f t="shared" si="0"/>
        <v>96</v>
      </c>
    </row>
    <row r="14" spans="1:19" x14ac:dyDescent="0.25">
      <c r="A14">
        <v>4</v>
      </c>
      <c r="B14" s="2" t="s">
        <v>82</v>
      </c>
      <c r="C14" t="s">
        <v>67</v>
      </c>
      <c r="E14">
        <v>15</v>
      </c>
      <c r="G14">
        <v>36</v>
      </c>
      <c r="J14">
        <v>15</v>
      </c>
      <c r="K14">
        <v>28</v>
      </c>
      <c r="N14">
        <v>5</v>
      </c>
      <c r="Q14">
        <v>5</v>
      </c>
      <c r="R14">
        <f t="shared" si="0"/>
        <v>104</v>
      </c>
    </row>
    <row r="15" spans="1:19" x14ac:dyDescent="0.25">
      <c r="A15">
        <v>5</v>
      </c>
      <c r="B15" s="2" t="s">
        <v>83</v>
      </c>
      <c r="C15" t="s">
        <v>31</v>
      </c>
      <c r="E15">
        <v>15</v>
      </c>
      <c r="G15">
        <v>29</v>
      </c>
      <c r="H15">
        <v>25</v>
      </c>
      <c r="K15" s="6">
        <v>23</v>
      </c>
      <c r="L15" s="6"/>
      <c r="N15">
        <v>8</v>
      </c>
      <c r="Q15">
        <v>17</v>
      </c>
      <c r="R15">
        <f t="shared" si="0"/>
        <v>117</v>
      </c>
    </row>
    <row r="16" spans="1:19" x14ac:dyDescent="0.25">
      <c r="A16">
        <v>6</v>
      </c>
      <c r="B16" s="2" t="s">
        <v>84</v>
      </c>
      <c r="C16" t="s">
        <v>30</v>
      </c>
      <c r="E16">
        <v>18</v>
      </c>
      <c r="G16">
        <v>47</v>
      </c>
      <c r="J16" s="5"/>
      <c r="K16">
        <v>18</v>
      </c>
      <c r="N16">
        <v>4</v>
      </c>
      <c r="Q16" s="6">
        <v>6</v>
      </c>
      <c r="R16">
        <f t="shared" si="0"/>
        <v>93</v>
      </c>
    </row>
    <row r="17" spans="1:18" x14ac:dyDescent="0.25">
      <c r="A17">
        <v>7</v>
      </c>
      <c r="B17" s="2" t="s">
        <v>85</v>
      </c>
      <c r="C17" t="s">
        <v>59</v>
      </c>
      <c r="E17">
        <v>25</v>
      </c>
      <c r="H17">
        <v>41</v>
      </c>
      <c r="J17">
        <v>21</v>
      </c>
      <c r="N17">
        <v>24</v>
      </c>
      <c r="Q17">
        <v>9</v>
      </c>
      <c r="R17">
        <f t="shared" si="0"/>
        <v>120</v>
      </c>
    </row>
    <row r="18" spans="1:18" x14ac:dyDescent="0.25">
      <c r="A18">
        <v>8</v>
      </c>
      <c r="B18" s="2" t="s">
        <v>86</v>
      </c>
      <c r="C18" t="s">
        <v>68</v>
      </c>
      <c r="E18">
        <v>18</v>
      </c>
      <c r="H18">
        <v>16</v>
      </c>
      <c r="J18">
        <v>18</v>
      </c>
      <c r="K18">
        <v>9</v>
      </c>
      <c r="L18" s="6"/>
      <c r="N18">
        <v>5</v>
      </c>
      <c r="Q18">
        <v>5</v>
      </c>
      <c r="R18">
        <f t="shared" si="0"/>
        <v>71</v>
      </c>
    </row>
    <row r="19" spans="1:18" x14ac:dyDescent="0.25">
      <c r="A19">
        <v>9</v>
      </c>
      <c r="B19" s="2" t="s">
        <v>87</v>
      </c>
      <c r="C19" t="s">
        <v>69</v>
      </c>
      <c r="E19">
        <v>19</v>
      </c>
      <c r="G19" s="6">
        <v>42</v>
      </c>
      <c r="K19">
        <v>11</v>
      </c>
      <c r="N19">
        <v>3</v>
      </c>
      <c r="Q19">
        <v>2</v>
      </c>
      <c r="R19">
        <f t="shared" si="0"/>
        <v>77</v>
      </c>
    </row>
    <row r="20" spans="1:18" x14ac:dyDescent="0.25">
      <c r="A20">
        <v>10</v>
      </c>
      <c r="B20" s="2" t="s">
        <v>88</v>
      </c>
      <c r="C20" t="s">
        <v>101</v>
      </c>
      <c r="E20">
        <v>5</v>
      </c>
      <c r="G20">
        <v>23</v>
      </c>
      <c r="J20">
        <v>11</v>
      </c>
      <c r="K20">
        <v>16</v>
      </c>
      <c r="N20">
        <v>4</v>
      </c>
      <c r="Q20">
        <v>6</v>
      </c>
      <c r="R20">
        <f>SUM(D20:Q20)</f>
        <v>65</v>
      </c>
    </row>
    <row r="21" spans="1:18" x14ac:dyDescent="0.25">
      <c r="A21">
        <v>11</v>
      </c>
      <c r="B21" s="2" t="s">
        <v>89</v>
      </c>
      <c r="C21" t="s">
        <v>52</v>
      </c>
      <c r="E21">
        <v>23</v>
      </c>
      <c r="G21">
        <v>24</v>
      </c>
      <c r="J21">
        <v>23</v>
      </c>
      <c r="K21">
        <v>16</v>
      </c>
      <c r="N21">
        <v>7</v>
      </c>
      <c r="Q21">
        <v>16</v>
      </c>
      <c r="R21">
        <f t="shared" si="0"/>
        <v>109</v>
      </c>
    </row>
    <row r="22" spans="1:18" x14ac:dyDescent="0.25">
      <c r="A22">
        <v>12</v>
      </c>
      <c r="B22" s="2" t="s">
        <v>90</v>
      </c>
      <c r="C22" t="s">
        <v>25</v>
      </c>
      <c r="E22">
        <v>26</v>
      </c>
      <c r="G22">
        <v>44</v>
      </c>
      <c r="K22">
        <v>37</v>
      </c>
      <c r="N22">
        <v>11</v>
      </c>
      <c r="Q22">
        <v>8</v>
      </c>
      <c r="R22">
        <f t="shared" si="0"/>
        <v>126</v>
      </c>
    </row>
    <row r="23" spans="1:18" x14ac:dyDescent="0.25">
      <c r="A23">
        <v>13</v>
      </c>
      <c r="B23" s="2" t="s">
        <v>91</v>
      </c>
      <c r="C23" t="s">
        <v>33</v>
      </c>
      <c r="D23">
        <v>20</v>
      </c>
      <c r="E23">
        <v>9</v>
      </c>
      <c r="F23" s="5"/>
      <c r="G23">
        <v>35</v>
      </c>
      <c r="I23">
        <v>20</v>
      </c>
      <c r="K23">
        <v>30</v>
      </c>
      <c r="N23">
        <v>9</v>
      </c>
      <c r="Q23">
        <v>12</v>
      </c>
      <c r="R23" s="5">
        <f t="shared" si="0"/>
        <v>135</v>
      </c>
    </row>
    <row r="24" spans="1:18" x14ac:dyDescent="0.25">
      <c r="A24">
        <v>14</v>
      </c>
      <c r="B24" s="2" t="s">
        <v>92</v>
      </c>
      <c r="C24" t="s">
        <v>70</v>
      </c>
      <c r="E24">
        <v>11</v>
      </c>
      <c r="G24">
        <v>33</v>
      </c>
      <c r="K24">
        <v>26</v>
      </c>
      <c r="N24">
        <v>11</v>
      </c>
      <c r="Q24" s="6">
        <v>9</v>
      </c>
      <c r="R24">
        <f t="shared" si="0"/>
        <v>90</v>
      </c>
    </row>
    <row r="25" spans="1:18" x14ac:dyDescent="0.25">
      <c r="A25">
        <v>15</v>
      </c>
      <c r="B25" s="7" t="s">
        <v>93</v>
      </c>
      <c r="C25" t="s">
        <v>21</v>
      </c>
      <c r="E25">
        <v>20</v>
      </c>
      <c r="G25">
        <v>54</v>
      </c>
      <c r="M25" s="6">
        <v>31</v>
      </c>
      <c r="O25">
        <v>7</v>
      </c>
      <c r="Q25" s="6">
        <v>7</v>
      </c>
      <c r="R25">
        <f t="shared" si="0"/>
        <v>119</v>
      </c>
    </row>
    <row r="26" spans="1:18" x14ac:dyDescent="0.25">
      <c r="A26">
        <v>16</v>
      </c>
      <c r="B26" s="2" t="s">
        <v>94</v>
      </c>
      <c r="C26" t="s">
        <v>102</v>
      </c>
      <c r="E26">
        <v>17</v>
      </c>
      <c r="G26">
        <v>30</v>
      </c>
      <c r="H26" s="5"/>
      <c r="I26" s="5"/>
      <c r="K26">
        <v>14</v>
      </c>
      <c r="N26">
        <v>10</v>
      </c>
      <c r="Q26" s="6">
        <v>25</v>
      </c>
      <c r="R26">
        <f t="shared" si="0"/>
        <v>96</v>
      </c>
    </row>
    <row r="27" spans="1:18" x14ac:dyDescent="0.25">
      <c r="A27">
        <v>17</v>
      </c>
      <c r="B27" s="2" t="s">
        <v>95</v>
      </c>
      <c r="C27" t="s">
        <v>67</v>
      </c>
      <c r="E27">
        <v>13</v>
      </c>
      <c r="G27">
        <v>29</v>
      </c>
      <c r="H27" s="5"/>
      <c r="I27" s="6">
        <v>13</v>
      </c>
      <c r="K27">
        <v>19</v>
      </c>
      <c r="N27" s="6">
        <v>10</v>
      </c>
      <c r="Q27" s="6">
        <v>3</v>
      </c>
      <c r="R27">
        <f t="shared" si="0"/>
        <v>87</v>
      </c>
    </row>
    <row r="28" spans="1:18" x14ac:dyDescent="0.25">
      <c r="A28">
        <v>18</v>
      </c>
      <c r="B28" s="2" t="s">
        <v>96</v>
      </c>
      <c r="C28" t="s">
        <v>103</v>
      </c>
      <c r="E28">
        <v>17</v>
      </c>
      <c r="G28">
        <v>34</v>
      </c>
      <c r="H28" s="5"/>
      <c r="I28" s="5"/>
      <c r="K28">
        <v>17</v>
      </c>
      <c r="N28">
        <v>6</v>
      </c>
      <c r="Q28" s="6">
        <v>4</v>
      </c>
      <c r="R28">
        <f t="shared" si="0"/>
        <v>78</v>
      </c>
    </row>
    <row r="29" spans="1:18" x14ac:dyDescent="0.25">
      <c r="A29">
        <v>19</v>
      </c>
      <c r="B29" s="2" t="s">
        <v>97</v>
      </c>
      <c r="C29" t="s">
        <v>19</v>
      </c>
      <c r="E29">
        <v>13</v>
      </c>
      <c r="G29">
        <v>17</v>
      </c>
      <c r="H29" s="5"/>
      <c r="I29" s="5"/>
      <c r="K29" s="6">
        <v>16</v>
      </c>
      <c r="L29" s="8"/>
      <c r="N29">
        <v>6</v>
      </c>
      <c r="Q29" s="6">
        <v>2</v>
      </c>
      <c r="R29">
        <f t="shared" si="0"/>
        <v>54</v>
      </c>
    </row>
    <row r="30" spans="1:18" x14ac:dyDescent="0.25">
      <c r="A30">
        <v>20</v>
      </c>
      <c r="B30" s="2" t="s">
        <v>131</v>
      </c>
      <c r="C30" t="s">
        <v>68</v>
      </c>
      <c r="E30">
        <v>7</v>
      </c>
      <c r="G30">
        <v>25</v>
      </c>
      <c r="H30" s="5"/>
      <c r="I30" s="5"/>
      <c r="K30" s="6">
        <v>13</v>
      </c>
      <c r="L30" s="6"/>
      <c r="M30" s="6"/>
      <c r="N30" s="6">
        <v>4</v>
      </c>
      <c r="Q30" s="6">
        <v>4</v>
      </c>
      <c r="R30">
        <f t="shared" si="0"/>
        <v>53</v>
      </c>
    </row>
    <row r="31" spans="1:18" x14ac:dyDescent="0.25">
      <c r="A31">
        <v>21</v>
      </c>
      <c r="B31" s="2" t="s">
        <v>98</v>
      </c>
      <c r="C31" t="s">
        <v>42</v>
      </c>
      <c r="D31">
        <v>6</v>
      </c>
      <c r="E31">
        <v>7</v>
      </c>
      <c r="G31">
        <v>28</v>
      </c>
      <c r="H31" s="5"/>
      <c r="I31" s="6">
        <v>7</v>
      </c>
      <c r="K31" s="6">
        <v>23</v>
      </c>
      <c r="L31" s="6"/>
      <c r="N31">
        <v>4</v>
      </c>
      <c r="Q31" s="6">
        <v>4</v>
      </c>
      <c r="R31">
        <f>SUM(D31:Q31)</f>
        <v>79</v>
      </c>
    </row>
    <row r="32" spans="1:18" x14ac:dyDescent="0.25">
      <c r="A32">
        <v>22</v>
      </c>
      <c r="B32" s="2" t="s">
        <v>99</v>
      </c>
      <c r="C32" t="s">
        <v>31</v>
      </c>
      <c r="E32">
        <v>12</v>
      </c>
      <c r="G32">
        <v>38</v>
      </c>
      <c r="K32" s="6">
        <v>17</v>
      </c>
      <c r="N32">
        <v>6</v>
      </c>
      <c r="Q32" s="6">
        <v>8</v>
      </c>
      <c r="R32">
        <f t="shared" si="0"/>
        <v>81</v>
      </c>
    </row>
    <row r="33" spans="1:18" x14ac:dyDescent="0.25">
      <c r="B33" s="2"/>
    </row>
    <row r="34" spans="1:18" x14ac:dyDescent="0.25">
      <c r="A34" s="2"/>
      <c r="D34" s="6">
        <f>SUM(D11:D32)</f>
        <v>35</v>
      </c>
      <c r="E34" s="6">
        <f>SUM(E11:E32)</f>
        <v>337</v>
      </c>
      <c r="F34">
        <f t="shared" ref="F34:Q34" si="1">SUM(F11:F32)</f>
        <v>61</v>
      </c>
      <c r="G34" s="8">
        <f t="shared" si="1"/>
        <v>600</v>
      </c>
      <c r="H34">
        <f t="shared" si="1"/>
        <v>101</v>
      </c>
      <c r="I34">
        <f t="shared" si="1"/>
        <v>40</v>
      </c>
      <c r="J34">
        <f t="shared" si="1"/>
        <v>119</v>
      </c>
      <c r="K34">
        <f t="shared" si="1"/>
        <v>356</v>
      </c>
      <c r="L34">
        <f t="shared" si="1"/>
        <v>16</v>
      </c>
      <c r="M34">
        <f t="shared" si="1"/>
        <v>31</v>
      </c>
      <c r="N34">
        <f t="shared" si="1"/>
        <v>156</v>
      </c>
      <c r="O34">
        <f t="shared" si="1"/>
        <v>7</v>
      </c>
      <c r="P34">
        <f t="shared" si="1"/>
        <v>2</v>
      </c>
      <c r="Q34">
        <f t="shared" si="1"/>
        <v>185</v>
      </c>
      <c r="R34">
        <f>SUM(R11:R32)</f>
        <v>2046</v>
      </c>
    </row>
    <row r="35" spans="1:18" x14ac:dyDescent="0.25">
      <c r="A35" s="2"/>
    </row>
    <row r="36" spans="1:18" x14ac:dyDescent="0.25">
      <c r="A36">
        <f>COUNTA(A11:A34)</f>
        <v>22</v>
      </c>
      <c r="E36">
        <f>COUNTA(E11:E32)</f>
        <v>22</v>
      </c>
      <c r="Q36" s="5" t="s">
        <v>36</v>
      </c>
      <c r="R36" s="5">
        <f>R34/E36</f>
        <v>93</v>
      </c>
    </row>
    <row r="37" spans="1:18" x14ac:dyDescent="0.25">
      <c r="Q37" t="s">
        <v>134</v>
      </c>
      <c r="R37">
        <f>MAX(R11:R32)</f>
        <v>135</v>
      </c>
    </row>
    <row r="38" spans="1:18" x14ac:dyDescent="0.25">
      <c r="Q38" t="s">
        <v>135</v>
      </c>
      <c r="R38">
        <f>MIN(R11:R32)</f>
        <v>53</v>
      </c>
    </row>
    <row r="39" spans="1:18" x14ac:dyDescent="0.25">
      <c r="Q39" t="s">
        <v>136</v>
      </c>
      <c r="R39" s="9">
        <f>MEDIAN(R11:R32)</f>
        <v>91.5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02361-C7F5-43A9-82EC-71ECC763F073}">
  <dimension ref="A1:O35"/>
  <sheetViews>
    <sheetView workbookViewId="0">
      <selection activeCell="S5" sqref="S5"/>
    </sheetView>
  </sheetViews>
  <sheetFormatPr defaultRowHeight="15" x14ac:dyDescent="0.25"/>
  <cols>
    <col min="3" max="3" width="14.5703125" bestFit="1" customWidth="1"/>
    <col min="4" max="4" width="4" bestFit="1" customWidth="1"/>
    <col min="5" max="5" width="4.140625" bestFit="1" customWidth="1"/>
    <col min="6" max="6" width="4" bestFit="1" customWidth="1"/>
    <col min="7" max="7" width="4.140625" bestFit="1" customWidth="1"/>
    <col min="8" max="8" width="4" bestFit="1" customWidth="1"/>
    <col min="9" max="9" width="4" customWidth="1"/>
    <col min="10" max="13" width="4" bestFit="1" customWidth="1"/>
    <col min="14" max="14" width="5.28515625" customWidth="1"/>
  </cols>
  <sheetData>
    <row r="1" spans="1:15" x14ac:dyDescent="0.25">
      <c r="A1" t="s">
        <v>11</v>
      </c>
      <c r="B1" s="2"/>
      <c r="M1" s="1"/>
      <c r="O1" s="1">
        <v>44803</v>
      </c>
    </row>
    <row r="2" spans="1:15" x14ac:dyDescent="0.25">
      <c r="A2" t="s">
        <v>10</v>
      </c>
      <c r="B2" s="2"/>
    </row>
    <row r="3" spans="1:15" x14ac:dyDescent="0.25">
      <c r="A3" t="s">
        <v>12</v>
      </c>
      <c r="B3" s="2"/>
    </row>
    <row r="4" spans="1:15" x14ac:dyDescent="0.25">
      <c r="B4" s="2"/>
    </row>
    <row r="5" spans="1:15" x14ac:dyDescent="0.25">
      <c r="A5" s="4" t="s">
        <v>66</v>
      </c>
      <c r="B5" s="2"/>
    </row>
    <row r="6" spans="1:15" x14ac:dyDescent="0.25">
      <c r="B6" s="2"/>
    </row>
    <row r="7" spans="1:15" x14ac:dyDescent="0.25">
      <c r="A7" t="s">
        <v>14</v>
      </c>
      <c r="B7" s="2"/>
    </row>
    <row r="8" spans="1:15" x14ac:dyDescent="0.25">
      <c r="B8" s="2"/>
    </row>
    <row r="9" spans="1:15" ht="54" x14ac:dyDescent="0.25">
      <c r="B9" s="2"/>
      <c r="D9" s="3" t="s">
        <v>71</v>
      </c>
      <c r="E9" s="3" t="s">
        <v>77</v>
      </c>
      <c r="F9" s="3" t="s">
        <v>72</v>
      </c>
      <c r="G9" s="3" t="s">
        <v>73</v>
      </c>
      <c r="H9" s="3" t="s">
        <v>76</v>
      </c>
      <c r="I9" s="3" t="s">
        <v>74</v>
      </c>
      <c r="J9" s="3" t="s">
        <v>63</v>
      </c>
      <c r="K9" s="3" t="s">
        <v>75</v>
      </c>
      <c r="L9" s="3" t="s">
        <v>64</v>
      </c>
      <c r="M9" s="3" t="s">
        <v>8</v>
      </c>
      <c r="N9" s="3" t="s">
        <v>26</v>
      </c>
    </row>
    <row r="10" spans="1:15" x14ac:dyDescent="0.25">
      <c r="B10" s="2"/>
    </row>
    <row r="11" spans="1:15" x14ac:dyDescent="0.25">
      <c r="A11">
        <v>1</v>
      </c>
      <c r="B11" s="2" t="s">
        <v>109</v>
      </c>
      <c r="C11" t="s">
        <v>25</v>
      </c>
      <c r="D11">
        <v>17</v>
      </c>
      <c r="F11">
        <v>14</v>
      </c>
      <c r="G11">
        <v>9</v>
      </c>
      <c r="J11">
        <v>10</v>
      </c>
      <c r="L11">
        <v>2</v>
      </c>
      <c r="M11">
        <v>9</v>
      </c>
      <c r="N11">
        <f t="shared" ref="N11:N20" si="0">SUM(D11:M11)</f>
        <v>61</v>
      </c>
    </row>
    <row r="12" spans="1:15" x14ac:dyDescent="0.25">
      <c r="A12">
        <v>2</v>
      </c>
      <c r="B12" s="2" t="s">
        <v>110</v>
      </c>
      <c r="C12" t="s">
        <v>67</v>
      </c>
      <c r="D12">
        <v>10</v>
      </c>
      <c r="E12" s="5">
        <v>29</v>
      </c>
      <c r="F12">
        <v>17</v>
      </c>
      <c r="I12">
        <v>7</v>
      </c>
      <c r="K12">
        <v>6</v>
      </c>
      <c r="M12">
        <v>9</v>
      </c>
      <c r="N12">
        <f t="shared" si="0"/>
        <v>78</v>
      </c>
    </row>
    <row r="13" spans="1:15" x14ac:dyDescent="0.25">
      <c r="A13">
        <v>3</v>
      </c>
      <c r="B13" s="2" t="s">
        <v>111</v>
      </c>
      <c r="C13" t="s">
        <v>19</v>
      </c>
      <c r="D13" s="5">
        <v>25</v>
      </c>
      <c r="F13">
        <v>32</v>
      </c>
      <c r="H13">
        <v>17</v>
      </c>
      <c r="K13">
        <v>5</v>
      </c>
      <c r="M13">
        <v>1</v>
      </c>
      <c r="N13">
        <f t="shared" si="0"/>
        <v>80</v>
      </c>
    </row>
    <row r="14" spans="1:15" x14ac:dyDescent="0.25">
      <c r="A14">
        <v>4</v>
      </c>
      <c r="B14" s="2" t="s">
        <v>112</v>
      </c>
      <c r="C14" t="s">
        <v>30</v>
      </c>
      <c r="D14">
        <v>19</v>
      </c>
      <c r="F14">
        <v>25</v>
      </c>
      <c r="H14">
        <v>7</v>
      </c>
      <c r="I14">
        <v>15</v>
      </c>
      <c r="K14">
        <v>7</v>
      </c>
      <c r="M14">
        <v>4</v>
      </c>
      <c r="N14">
        <f t="shared" si="0"/>
        <v>77</v>
      </c>
    </row>
    <row r="15" spans="1:15" x14ac:dyDescent="0.25">
      <c r="A15">
        <v>5</v>
      </c>
      <c r="B15" s="2" t="s">
        <v>113</v>
      </c>
      <c r="C15" t="s">
        <v>68</v>
      </c>
      <c r="D15">
        <v>16</v>
      </c>
      <c r="F15">
        <v>34</v>
      </c>
      <c r="H15">
        <v>14</v>
      </c>
      <c r="I15" s="6">
        <v>19</v>
      </c>
      <c r="K15">
        <v>5</v>
      </c>
      <c r="M15">
        <v>8</v>
      </c>
      <c r="N15">
        <f t="shared" si="0"/>
        <v>96</v>
      </c>
    </row>
    <row r="16" spans="1:15" x14ac:dyDescent="0.25">
      <c r="A16">
        <v>6</v>
      </c>
      <c r="B16" s="2" t="s">
        <v>114</v>
      </c>
      <c r="C16" t="s">
        <v>31</v>
      </c>
      <c r="D16">
        <v>9</v>
      </c>
      <c r="F16">
        <v>16</v>
      </c>
      <c r="H16" s="5">
        <v>24</v>
      </c>
      <c r="I16">
        <v>12</v>
      </c>
      <c r="K16">
        <v>5</v>
      </c>
      <c r="M16" s="6">
        <v>11</v>
      </c>
      <c r="N16">
        <f t="shared" si="0"/>
        <v>77</v>
      </c>
    </row>
    <row r="17" spans="1:14" x14ac:dyDescent="0.25">
      <c r="A17">
        <v>7</v>
      </c>
      <c r="B17" s="2" t="s">
        <v>115</v>
      </c>
      <c r="C17" t="s">
        <v>46</v>
      </c>
      <c r="D17">
        <v>9</v>
      </c>
      <c r="F17">
        <v>16</v>
      </c>
      <c r="H17">
        <v>5</v>
      </c>
      <c r="I17">
        <v>16</v>
      </c>
      <c r="K17">
        <v>3</v>
      </c>
      <c r="N17">
        <f t="shared" si="0"/>
        <v>49</v>
      </c>
    </row>
    <row r="18" spans="1:14" x14ac:dyDescent="0.25">
      <c r="A18">
        <v>8</v>
      </c>
      <c r="B18" s="2" t="s">
        <v>116</v>
      </c>
      <c r="C18" t="s">
        <v>78</v>
      </c>
      <c r="D18">
        <v>16</v>
      </c>
      <c r="F18">
        <v>33</v>
      </c>
      <c r="G18" s="6">
        <v>18</v>
      </c>
      <c r="I18" s="6">
        <v>19</v>
      </c>
      <c r="K18" s="6">
        <v>8</v>
      </c>
      <c r="M18">
        <v>6</v>
      </c>
      <c r="N18" s="6">
        <f t="shared" si="0"/>
        <v>100</v>
      </c>
    </row>
    <row r="19" spans="1:14" x14ac:dyDescent="0.25">
      <c r="A19">
        <v>9</v>
      </c>
      <c r="B19" s="2" t="s">
        <v>117</v>
      </c>
      <c r="C19" t="s">
        <v>69</v>
      </c>
      <c r="D19">
        <v>6</v>
      </c>
      <c r="F19" s="5">
        <v>55</v>
      </c>
      <c r="I19">
        <v>11</v>
      </c>
      <c r="K19">
        <v>5</v>
      </c>
      <c r="M19">
        <v>6</v>
      </c>
      <c r="N19">
        <f t="shared" si="0"/>
        <v>83</v>
      </c>
    </row>
    <row r="20" spans="1:14" x14ac:dyDescent="0.25">
      <c r="A20">
        <v>10</v>
      </c>
      <c r="B20" s="2" t="s">
        <v>118</v>
      </c>
      <c r="C20" t="s">
        <v>44</v>
      </c>
      <c r="D20">
        <v>14</v>
      </c>
      <c r="F20">
        <v>17</v>
      </c>
      <c r="H20">
        <v>16</v>
      </c>
      <c r="I20">
        <v>13</v>
      </c>
      <c r="K20">
        <v>3</v>
      </c>
      <c r="M20">
        <v>1</v>
      </c>
      <c r="N20">
        <f t="shared" si="0"/>
        <v>64</v>
      </c>
    </row>
    <row r="21" spans="1:14" x14ac:dyDescent="0.25">
      <c r="A21">
        <v>11</v>
      </c>
      <c r="B21" s="2" t="s">
        <v>119</v>
      </c>
      <c r="C21" t="s">
        <v>70</v>
      </c>
      <c r="D21">
        <v>15</v>
      </c>
      <c r="F21">
        <v>22</v>
      </c>
      <c r="H21">
        <v>4</v>
      </c>
      <c r="I21">
        <v>11</v>
      </c>
      <c r="K21">
        <v>5</v>
      </c>
      <c r="M21">
        <v>6</v>
      </c>
      <c r="N21">
        <f t="shared" ref="N21:N26" si="1">SUM(D21:M21)</f>
        <v>63</v>
      </c>
    </row>
    <row r="22" spans="1:14" x14ac:dyDescent="0.25">
      <c r="A22">
        <v>12</v>
      </c>
      <c r="B22" s="2" t="s">
        <v>120</v>
      </c>
      <c r="C22" t="s">
        <v>42</v>
      </c>
      <c r="D22">
        <v>18</v>
      </c>
      <c r="E22">
        <v>26</v>
      </c>
      <c r="F22">
        <v>15</v>
      </c>
      <c r="I22">
        <v>16</v>
      </c>
      <c r="K22">
        <v>7</v>
      </c>
      <c r="M22">
        <v>5</v>
      </c>
      <c r="N22">
        <f t="shared" si="1"/>
        <v>87</v>
      </c>
    </row>
    <row r="23" spans="1:14" x14ac:dyDescent="0.25">
      <c r="A23">
        <v>13</v>
      </c>
      <c r="B23" s="2" t="s">
        <v>121</v>
      </c>
      <c r="C23" t="s">
        <v>59</v>
      </c>
      <c r="D23">
        <v>18</v>
      </c>
      <c r="E23" s="5">
        <v>29</v>
      </c>
      <c r="H23">
        <v>9</v>
      </c>
      <c r="I23">
        <v>14</v>
      </c>
      <c r="K23">
        <v>8</v>
      </c>
      <c r="M23">
        <v>4</v>
      </c>
      <c r="N23">
        <f t="shared" si="1"/>
        <v>82</v>
      </c>
    </row>
    <row r="24" spans="1:14" x14ac:dyDescent="0.25">
      <c r="A24">
        <v>14</v>
      </c>
      <c r="B24" s="2" t="s">
        <v>122</v>
      </c>
      <c r="C24" t="s">
        <v>25</v>
      </c>
      <c r="D24">
        <v>24</v>
      </c>
      <c r="F24">
        <v>13</v>
      </c>
      <c r="H24">
        <v>14</v>
      </c>
      <c r="I24">
        <v>16</v>
      </c>
      <c r="K24">
        <v>7</v>
      </c>
      <c r="M24" s="5">
        <v>19</v>
      </c>
      <c r="N24">
        <f t="shared" si="1"/>
        <v>93</v>
      </c>
    </row>
    <row r="25" spans="1:14" x14ac:dyDescent="0.25">
      <c r="A25">
        <v>15</v>
      </c>
      <c r="B25" s="7" t="s">
        <v>123</v>
      </c>
      <c r="C25" t="s">
        <v>21</v>
      </c>
      <c r="D25">
        <v>19</v>
      </c>
      <c r="F25">
        <v>33</v>
      </c>
      <c r="G25">
        <v>13</v>
      </c>
      <c r="I25">
        <v>15</v>
      </c>
      <c r="J25" s="8">
        <v>19</v>
      </c>
      <c r="K25">
        <v>7</v>
      </c>
      <c r="M25" s="6">
        <v>3</v>
      </c>
      <c r="N25" s="5">
        <f t="shared" si="1"/>
        <v>109</v>
      </c>
    </row>
    <row r="26" spans="1:14" x14ac:dyDescent="0.25">
      <c r="A26">
        <v>16</v>
      </c>
      <c r="B26" s="2" t="s">
        <v>124</v>
      </c>
      <c r="C26" t="s">
        <v>31</v>
      </c>
      <c r="D26">
        <v>23</v>
      </c>
      <c r="F26">
        <v>17</v>
      </c>
      <c r="G26" s="5">
        <v>24</v>
      </c>
      <c r="I26">
        <v>10</v>
      </c>
      <c r="K26">
        <v>0</v>
      </c>
      <c r="M26" s="6">
        <v>11</v>
      </c>
      <c r="N26">
        <f t="shared" si="1"/>
        <v>85</v>
      </c>
    </row>
    <row r="27" spans="1:14" x14ac:dyDescent="0.25">
      <c r="A27">
        <v>17</v>
      </c>
      <c r="B27" s="2" t="s">
        <v>125</v>
      </c>
      <c r="C27" t="s">
        <v>33</v>
      </c>
      <c r="D27">
        <v>24</v>
      </c>
      <c r="E27">
        <v>11</v>
      </c>
      <c r="F27">
        <v>21</v>
      </c>
      <c r="G27" s="5"/>
      <c r="I27">
        <v>22</v>
      </c>
      <c r="K27" s="6">
        <v>11</v>
      </c>
      <c r="M27" s="6">
        <v>1</v>
      </c>
      <c r="N27">
        <f>SUM(D27:M27)</f>
        <v>90</v>
      </c>
    </row>
    <row r="28" spans="1:14" x14ac:dyDescent="0.25">
      <c r="A28">
        <v>18</v>
      </c>
      <c r="B28" s="2" t="s">
        <v>126</v>
      </c>
      <c r="C28" t="s">
        <v>52</v>
      </c>
      <c r="D28">
        <v>17</v>
      </c>
      <c r="F28">
        <v>22</v>
      </c>
      <c r="G28" s="5"/>
      <c r="H28">
        <v>23</v>
      </c>
      <c r="I28">
        <v>15</v>
      </c>
      <c r="K28">
        <v>5</v>
      </c>
      <c r="M28" s="6">
        <v>0</v>
      </c>
      <c r="N28">
        <f>SUM(D28:M28)</f>
        <v>82</v>
      </c>
    </row>
    <row r="29" spans="1:14" x14ac:dyDescent="0.25">
      <c r="A29">
        <v>19</v>
      </c>
      <c r="B29" s="2" t="s">
        <v>127</v>
      </c>
      <c r="C29" t="s">
        <v>67</v>
      </c>
      <c r="D29">
        <v>8</v>
      </c>
      <c r="F29">
        <v>40</v>
      </c>
      <c r="G29" s="5"/>
      <c r="I29" s="8">
        <v>27</v>
      </c>
      <c r="K29">
        <v>4</v>
      </c>
      <c r="M29" s="6">
        <v>11</v>
      </c>
      <c r="N29">
        <f>SUM(D29:M29)</f>
        <v>90</v>
      </c>
    </row>
    <row r="30" spans="1:14" x14ac:dyDescent="0.25">
      <c r="A30">
        <v>20</v>
      </c>
      <c r="B30" s="2" t="s">
        <v>128</v>
      </c>
      <c r="C30" t="s">
        <v>16</v>
      </c>
      <c r="D30">
        <v>14</v>
      </c>
      <c r="F30">
        <v>27</v>
      </c>
      <c r="G30" s="5"/>
      <c r="H30">
        <v>21</v>
      </c>
      <c r="I30" s="8"/>
      <c r="K30" s="8">
        <v>13</v>
      </c>
      <c r="M30" s="6">
        <v>14</v>
      </c>
      <c r="N30">
        <f>SUM(D30:M30)</f>
        <v>89</v>
      </c>
    </row>
    <row r="31" spans="1:14" x14ac:dyDescent="0.25">
      <c r="A31">
        <v>21</v>
      </c>
      <c r="B31" s="2" t="s">
        <v>129</v>
      </c>
      <c r="C31" t="s">
        <v>31</v>
      </c>
      <c r="D31">
        <v>18</v>
      </c>
      <c r="F31">
        <v>26</v>
      </c>
      <c r="G31" s="5"/>
      <c r="H31">
        <v>14</v>
      </c>
      <c r="I31" s="6">
        <v>10</v>
      </c>
      <c r="K31">
        <v>4</v>
      </c>
      <c r="L31">
        <v>4</v>
      </c>
      <c r="M31" s="6">
        <v>10</v>
      </c>
      <c r="N31">
        <f>SUM(D31:M31)</f>
        <v>86</v>
      </c>
    </row>
    <row r="33" spans="1:14" x14ac:dyDescent="0.25">
      <c r="A33" s="2"/>
      <c r="D33" s="6">
        <f>SUM(D11:D32)</f>
        <v>339</v>
      </c>
      <c r="E33">
        <f t="shared" ref="E33:N33" si="2">SUM(E11:E32)</f>
        <v>95</v>
      </c>
      <c r="F33" s="8">
        <f t="shared" si="2"/>
        <v>495</v>
      </c>
      <c r="G33">
        <f t="shared" si="2"/>
        <v>64</v>
      </c>
      <c r="H33">
        <f t="shared" si="2"/>
        <v>168</v>
      </c>
      <c r="I33">
        <f t="shared" si="2"/>
        <v>268</v>
      </c>
      <c r="J33">
        <f t="shared" si="2"/>
        <v>29</v>
      </c>
      <c r="K33">
        <f t="shared" si="2"/>
        <v>118</v>
      </c>
      <c r="L33">
        <f t="shared" si="2"/>
        <v>6</v>
      </c>
      <c r="M33">
        <f t="shared" si="2"/>
        <v>139</v>
      </c>
      <c r="N33">
        <f t="shared" si="2"/>
        <v>1721</v>
      </c>
    </row>
    <row r="34" spans="1:14" x14ac:dyDescent="0.25">
      <c r="A34" s="2"/>
    </row>
    <row r="35" spans="1:14" x14ac:dyDescent="0.25">
      <c r="A35">
        <f>COUNTA(A11:A33)</f>
        <v>21</v>
      </c>
      <c r="M35" t="s">
        <v>36</v>
      </c>
      <c r="N35">
        <f>N33/A35</f>
        <v>81.952380952380949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0"/>
  <sheetViews>
    <sheetView workbookViewId="0">
      <selection activeCell="T24" sqref="T24"/>
    </sheetView>
  </sheetViews>
  <sheetFormatPr defaultRowHeight="15" x14ac:dyDescent="0.25"/>
  <cols>
    <col min="1" max="1" width="5.5703125" customWidth="1"/>
    <col min="2" max="2" width="6.7109375" style="2" customWidth="1"/>
    <col min="3" max="3" width="12.5703125" customWidth="1"/>
    <col min="4" max="4" width="4" bestFit="1" customWidth="1"/>
    <col min="5" max="9" width="5.140625" bestFit="1" customWidth="1"/>
    <col min="10" max="10" width="3.7109375" bestFit="1" customWidth="1"/>
    <col min="11" max="11" width="4.140625" customWidth="1"/>
    <col min="12" max="12" width="5" bestFit="1" customWidth="1"/>
  </cols>
  <sheetData>
    <row r="1" spans="1:13" x14ac:dyDescent="0.25">
      <c r="A1" t="s">
        <v>11</v>
      </c>
      <c r="K1" s="1"/>
      <c r="M1" s="1">
        <v>44456</v>
      </c>
    </row>
    <row r="2" spans="1:13" x14ac:dyDescent="0.25">
      <c r="A2" t="s">
        <v>10</v>
      </c>
    </row>
    <row r="3" spans="1:13" x14ac:dyDescent="0.25">
      <c r="A3" t="s">
        <v>12</v>
      </c>
    </row>
    <row r="5" spans="1:13" x14ac:dyDescent="0.25">
      <c r="A5" s="4" t="s">
        <v>37</v>
      </c>
    </row>
    <row r="7" spans="1:13" x14ac:dyDescent="0.25">
      <c r="A7" t="s">
        <v>14</v>
      </c>
    </row>
    <row r="9" spans="1:13" ht="51.75" x14ac:dyDescent="0.25">
      <c r="D9" s="3" t="s">
        <v>0</v>
      </c>
      <c r="E9" s="3" t="s">
        <v>60</v>
      </c>
      <c r="F9" s="3" t="s">
        <v>61</v>
      </c>
      <c r="G9" s="3" t="s">
        <v>62</v>
      </c>
      <c r="H9" s="3" t="s">
        <v>63</v>
      </c>
      <c r="I9" s="3" t="s">
        <v>64</v>
      </c>
      <c r="J9" s="3" t="s">
        <v>28</v>
      </c>
      <c r="K9" s="3" t="s">
        <v>8</v>
      </c>
      <c r="L9" s="3" t="s">
        <v>26</v>
      </c>
    </row>
    <row r="11" spans="1:13" x14ac:dyDescent="0.25">
      <c r="A11">
        <v>5</v>
      </c>
      <c r="B11" s="2" t="s">
        <v>38</v>
      </c>
      <c r="C11" t="s">
        <v>9</v>
      </c>
      <c r="E11">
        <v>7</v>
      </c>
      <c r="F11">
        <v>24</v>
      </c>
      <c r="H11">
        <v>11</v>
      </c>
      <c r="I11">
        <v>3</v>
      </c>
      <c r="K11">
        <v>11</v>
      </c>
      <c r="L11">
        <f t="shared" ref="L11:L25" si="0">SUM(D11:K11)</f>
        <v>56</v>
      </c>
    </row>
    <row r="12" spans="1:13" x14ac:dyDescent="0.25">
      <c r="A12">
        <v>6</v>
      </c>
      <c r="B12" s="2" t="s">
        <v>39</v>
      </c>
      <c r="C12" t="s">
        <v>40</v>
      </c>
      <c r="D12">
        <v>10</v>
      </c>
      <c r="E12">
        <v>15</v>
      </c>
      <c r="F12">
        <v>33</v>
      </c>
      <c r="H12">
        <v>15</v>
      </c>
      <c r="I12">
        <v>5</v>
      </c>
      <c r="K12">
        <v>3</v>
      </c>
      <c r="L12">
        <f t="shared" si="0"/>
        <v>81</v>
      </c>
    </row>
    <row r="13" spans="1:13" x14ac:dyDescent="0.25">
      <c r="A13">
        <v>7</v>
      </c>
      <c r="B13" s="2" t="s">
        <v>41</v>
      </c>
      <c r="C13" t="s">
        <v>42</v>
      </c>
      <c r="E13">
        <v>13</v>
      </c>
      <c r="F13">
        <v>39</v>
      </c>
      <c r="H13">
        <v>15</v>
      </c>
      <c r="I13">
        <v>2</v>
      </c>
      <c r="K13">
        <v>4</v>
      </c>
      <c r="L13">
        <f t="shared" si="0"/>
        <v>73</v>
      </c>
    </row>
    <row r="14" spans="1:13" x14ac:dyDescent="0.25">
      <c r="A14">
        <v>8</v>
      </c>
      <c r="B14" s="2" t="s">
        <v>43</v>
      </c>
      <c r="C14" t="s">
        <v>44</v>
      </c>
      <c r="E14">
        <v>3</v>
      </c>
      <c r="F14">
        <v>33</v>
      </c>
      <c r="H14">
        <v>24</v>
      </c>
      <c r="I14">
        <v>5</v>
      </c>
      <c r="K14">
        <v>2</v>
      </c>
      <c r="L14">
        <f t="shared" si="0"/>
        <v>67</v>
      </c>
    </row>
    <row r="15" spans="1:13" x14ac:dyDescent="0.25">
      <c r="A15">
        <v>9</v>
      </c>
      <c r="B15" s="2" t="s">
        <v>45</v>
      </c>
      <c r="C15" t="s">
        <v>46</v>
      </c>
      <c r="E15">
        <v>6</v>
      </c>
      <c r="F15">
        <v>28</v>
      </c>
      <c r="H15">
        <v>17</v>
      </c>
      <c r="I15">
        <v>7</v>
      </c>
      <c r="K15">
        <v>13</v>
      </c>
      <c r="L15">
        <f t="shared" si="0"/>
        <v>71</v>
      </c>
    </row>
    <row r="16" spans="1:13" x14ac:dyDescent="0.25">
      <c r="A16">
        <v>10</v>
      </c>
      <c r="B16" s="2" t="s">
        <v>47</v>
      </c>
      <c r="C16" t="s">
        <v>25</v>
      </c>
      <c r="E16">
        <v>15</v>
      </c>
      <c r="F16">
        <v>39</v>
      </c>
      <c r="H16">
        <v>17</v>
      </c>
      <c r="I16">
        <v>12</v>
      </c>
      <c r="K16">
        <v>4</v>
      </c>
      <c r="L16">
        <f t="shared" si="0"/>
        <v>87</v>
      </c>
    </row>
    <row r="17" spans="1:12" x14ac:dyDescent="0.25">
      <c r="A17">
        <v>11</v>
      </c>
      <c r="B17" s="2" t="s">
        <v>48</v>
      </c>
      <c r="C17" t="s">
        <v>19</v>
      </c>
      <c r="E17">
        <v>10</v>
      </c>
      <c r="F17">
        <v>7</v>
      </c>
      <c r="G17">
        <v>8</v>
      </c>
      <c r="H17">
        <v>16</v>
      </c>
      <c r="I17">
        <v>4</v>
      </c>
      <c r="K17">
        <v>8</v>
      </c>
      <c r="L17">
        <f t="shared" si="0"/>
        <v>53</v>
      </c>
    </row>
    <row r="18" spans="1:12" x14ac:dyDescent="0.25">
      <c r="A18">
        <v>12</v>
      </c>
      <c r="B18" s="2" t="s">
        <v>49</v>
      </c>
      <c r="C18" t="s">
        <v>9</v>
      </c>
      <c r="E18">
        <v>18</v>
      </c>
      <c r="F18">
        <v>36</v>
      </c>
      <c r="H18">
        <v>23</v>
      </c>
      <c r="I18">
        <v>7</v>
      </c>
      <c r="K18">
        <v>5</v>
      </c>
      <c r="L18">
        <f t="shared" si="0"/>
        <v>89</v>
      </c>
    </row>
    <row r="19" spans="1:12" x14ac:dyDescent="0.25">
      <c r="A19">
        <v>13</v>
      </c>
      <c r="B19" s="2" t="s">
        <v>50</v>
      </c>
      <c r="C19" t="s">
        <v>21</v>
      </c>
      <c r="E19">
        <v>13</v>
      </c>
      <c r="F19">
        <v>57</v>
      </c>
      <c r="H19">
        <v>20</v>
      </c>
      <c r="I19">
        <v>6</v>
      </c>
      <c r="K19">
        <v>6</v>
      </c>
      <c r="L19">
        <f t="shared" si="0"/>
        <v>102</v>
      </c>
    </row>
    <row r="20" spans="1:12" x14ac:dyDescent="0.25">
      <c r="A20">
        <v>14</v>
      </c>
      <c r="B20" s="2" t="s">
        <v>51</v>
      </c>
      <c r="C20" t="s">
        <v>52</v>
      </c>
      <c r="D20">
        <v>4</v>
      </c>
      <c r="E20">
        <v>4</v>
      </c>
      <c r="F20">
        <v>19</v>
      </c>
      <c r="G20">
        <v>5</v>
      </c>
      <c r="H20">
        <v>16</v>
      </c>
      <c r="I20">
        <v>5</v>
      </c>
      <c r="J20">
        <v>27</v>
      </c>
      <c r="K20">
        <v>8</v>
      </c>
      <c r="L20">
        <f>SUM(D20:K20)</f>
        <v>88</v>
      </c>
    </row>
    <row r="21" spans="1:12" x14ac:dyDescent="0.25">
      <c r="A21">
        <v>15</v>
      </c>
      <c r="B21" s="2" t="s">
        <v>53</v>
      </c>
      <c r="C21" t="s">
        <v>16</v>
      </c>
      <c r="D21">
        <v>2</v>
      </c>
      <c r="E21">
        <v>8</v>
      </c>
      <c r="F21">
        <v>37</v>
      </c>
      <c r="G21" t="s">
        <v>54</v>
      </c>
      <c r="H21">
        <v>16</v>
      </c>
      <c r="I21">
        <v>5</v>
      </c>
      <c r="J21" t="s">
        <v>54</v>
      </c>
      <c r="K21">
        <v>2</v>
      </c>
      <c r="L21">
        <f t="shared" si="0"/>
        <v>70</v>
      </c>
    </row>
    <row r="22" spans="1:12" x14ac:dyDescent="0.25">
      <c r="A22">
        <v>16</v>
      </c>
      <c r="B22" s="2" t="s">
        <v>55</v>
      </c>
      <c r="C22" t="s">
        <v>19</v>
      </c>
      <c r="D22" t="s">
        <v>54</v>
      </c>
      <c r="E22">
        <v>3</v>
      </c>
      <c r="F22">
        <v>21</v>
      </c>
      <c r="G22" t="s">
        <v>54</v>
      </c>
      <c r="H22">
        <v>5</v>
      </c>
      <c r="I22">
        <v>1</v>
      </c>
      <c r="J22" t="s">
        <v>54</v>
      </c>
      <c r="K22">
        <v>8</v>
      </c>
      <c r="L22">
        <f t="shared" si="0"/>
        <v>38</v>
      </c>
    </row>
    <row r="23" spans="1:12" x14ac:dyDescent="0.25">
      <c r="A23">
        <v>17</v>
      </c>
      <c r="B23" s="2" t="s">
        <v>56</v>
      </c>
      <c r="C23" t="s">
        <v>33</v>
      </c>
      <c r="D23" t="s">
        <v>54</v>
      </c>
      <c r="E23">
        <v>11</v>
      </c>
      <c r="F23">
        <v>35</v>
      </c>
      <c r="G23" t="s">
        <v>54</v>
      </c>
      <c r="H23">
        <v>14</v>
      </c>
      <c r="I23">
        <v>4</v>
      </c>
      <c r="J23" t="s">
        <v>54</v>
      </c>
      <c r="K23">
        <v>5</v>
      </c>
      <c r="L23">
        <f t="shared" si="0"/>
        <v>69</v>
      </c>
    </row>
    <row r="24" spans="1:12" x14ac:dyDescent="0.25">
      <c r="A24">
        <v>18</v>
      </c>
      <c r="B24" s="2" t="s">
        <v>57</v>
      </c>
      <c r="C24" t="s">
        <v>19</v>
      </c>
      <c r="D24" t="s">
        <v>54</v>
      </c>
      <c r="E24">
        <v>15</v>
      </c>
      <c r="F24">
        <v>44</v>
      </c>
      <c r="G24" t="s">
        <v>54</v>
      </c>
      <c r="H24">
        <v>18</v>
      </c>
      <c r="I24">
        <v>2</v>
      </c>
      <c r="J24" t="s">
        <v>54</v>
      </c>
      <c r="K24">
        <v>0</v>
      </c>
      <c r="L24">
        <f t="shared" si="0"/>
        <v>79</v>
      </c>
    </row>
    <row r="25" spans="1:12" x14ac:dyDescent="0.25">
      <c r="A25">
        <v>19</v>
      </c>
      <c r="B25" s="2" t="s">
        <v>58</v>
      </c>
      <c r="C25" t="s">
        <v>59</v>
      </c>
      <c r="D25" t="s">
        <v>54</v>
      </c>
      <c r="E25">
        <v>3</v>
      </c>
      <c r="F25">
        <v>23</v>
      </c>
      <c r="G25">
        <v>11</v>
      </c>
      <c r="H25">
        <v>17</v>
      </c>
      <c r="I25">
        <v>7</v>
      </c>
      <c r="J25" t="s">
        <v>54</v>
      </c>
      <c r="K25">
        <v>4</v>
      </c>
      <c r="L25">
        <f t="shared" si="0"/>
        <v>65</v>
      </c>
    </row>
    <row r="26" spans="1:12" x14ac:dyDescent="0.25">
      <c r="A26">
        <v>20</v>
      </c>
      <c r="B26" s="2" t="s">
        <v>65</v>
      </c>
      <c r="C26" t="s">
        <v>31</v>
      </c>
      <c r="D26" t="s">
        <v>54</v>
      </c>
      <c r="E26">
        <v>15</v>
      </c>
      <c r="F26">
        <v>30</v>
      </c>
      <c r="G26">
        <v>10</v>
      </c>
      <c r="H26">
        <v>8</v>
      </c>
      <c r="I26">
        <v>4</v>
      </c>
      <c r="J26" t="s">
        <v>54</v>
      </c>
      <c r="K26">
        <v>2</v>
      </c>
      <c r="L26">
        <f t="shared" ref="L26" si="1">SUM(D26:K26)</f>
        <v>69</v>
      </c>
    </row>
    <row r="28" spans="1:12" x14ac:dyDescent="0.25">
      <c r="D28">
        <f>SUM(D11:D27)</f>
        <v>16</v>
      </c>
      <c r="E28">
        <f t="shared" ref="E28:J28" si="2">SUM(E11:E27)</f>
        <v>159</v>
      </c>
      <c r="F28">
        <f t="shared" si="2"/>
        <v>505</v>
      </c>
      <c r="G28">
        <f t="shared" si="2"/>
        <v>34</v>
      </c>
      <c r="H28">
        <f t="shared" si="2"/>
        <v>252</v>
      </c>
      <c r="I28">
        <f t="shared" si="2"/>
        <v>79</v>
      </c>
      <c r="J28">
        <f t="shared" si="2"/>
        <v>27</v>
      </c>
      <c r="K28">
        <f>SUM(K11:K27)</f>
        <v>85</v>
      </c>
      <c r="L28">
        <f>SUM(L11:L27)</f>
        <v>1157</v>
      </c>
    </row>
    <row r="29" spans="1:12" x14ac:dyDescent="0.25">
      <c r="A29">
        <f>COUNTA(A11:A28)</f>
        <v>16</v>
      </c>
    </row>
    <row r="30" spans="1:12" x14ac:dyDescent="0.25">
      <c r="K30" s="2" t="s">
        <v>36</v>
      </c>
      <c r="L30">
        <f>L28/A29</f>
        <v>72.3125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workbookViewId="0">
      <selection activeCell="R18" sqref="R18"/>
    </sheetView>
  </sheetViews>
  <sheetFormatPr defaultRowHeight="15" x14ac:dyDescent="0.25"/>
  <cols>
    <col min="1" max="1" width="5.5703125" customWidth="1"/>
    <col min="2" max="2" width="6.7109375" style="2" customWidth="1"/>
    <col min="4" max="4" width="8" customWidth="1"/>
    <col min="5" max="6" width="5.140625" bestFit="1" customWidth="1"/>
    <col min="7" max="7" width="4.42578125" bestFit="1" customWidth="1"/>
    <col min="8" max="9" width="5.140625" bestFit="1" customWidth="1"/>
    <col min="10" max="10" width="4.7109375" bestFit="1" customWidth="1"/>
    <col min="11" max="11" width="5.140625" bestFit="1" customWidth="1"/>
    <col min="12" max="12" width="3.7109375" bestFit="1" customWidth="1"/>
    <col min="13" max="13" width="10.140625" customWidth="1"/>
    <col min="14" max="14" width="5" bestFit="1" customWidth="1"/>
  </cols>
  <sheetData>
    <row r="1" spans="1:14" x14ac:dyDescent="0.25">
      <c r="A1" t="s">
        <v>11</v>
      </c>
      <c r="M1" s="1">
        <v>44134</v>
      </c>
    </row>
    <row r="2" spans="1:14" x14ac:dyDescent="0.25">
      <c r="A2" t="s">
        <v>10</v>
      </c>
    </row>
    <row r="3" spans="1:14" x14ac:dyDescent="0.25">
      <c r="A3" t="s">
        <v>12</v>
      </c>
    </row>
    <row r="5" spans="1:14" x14ac:dyDescent="0.25">
      <c r="A5" t="s">
        <v>13</v>
      </c>
    </row>
    <row r="7" spans="1:14" x14ac:dyDescent="0.25">
      <c r="A7" t="s">
        <v>14</v>
      </c>
    </row>
    <row r="9" spans="1:14" x14ac:dyDescent="0.25">
      <c r="D9" s="2" t="s">
        <v>0</v>
      </c>
      <c r="E9" s="2" t="s">
        <v>1</v>
      </c>
      <c r="F9" s="2" t="s">
        <v>2</v>
      </c>
      <c r="G9" s="2" t="s">
        <v>3</v>
      </c>
      <c r="H9" s="2" t="s">
        <v>4</v>
      </c>
      <c r="I9" s="2" t="s">
        <v>5</v>
      </c>
      <c r="J9" s="2" t="s">
        <v>6</v>
      </c>
      <c r="K9" s="2" t="s">
        <v>7</v>
      </c>
      <c r="L9" s="2" t="s">
        <v>28</v>
      </c>
      <c r="M9" s="2" t="s">
        <v>8</v>
      </c>
      <c r="N9" s="2" t="s">
        <v>26</v>
      </c>
    </row>
    <row r="11" spans="1:14" x14ac:dyDescent="0.25">
      <c r="A11">
        <v>13</v>
      </c>
      <c r="B11" s="2" t="s">
        <v>15</v>
      </c>
      <c r="C11" t="s">
        <v>16</v>
      </c>
      <c r="D11">
        <v>13</v>
      </c>
      <c r="E11">
        <v>10</v>
      </c>
      <c r="F11">
        <v>31</v>
      </c>
      <c r="I11">
        <v>21</v>
      </c>
      <c r="K11">
        <v>11</v>
      </c>
      <c r="M11">
        <v>12</v>
      </c>
      <c r="N11">
        <f t="shared" ref="N11:N20" si="0">SUM(D11:M11)</f>
        <v>98</v>
      </c>
    </row>
    <row r="12" spans="1:14" x14ac:dyDescent="0.25">
      <c r="A12">
        <v>14</v>
      </c>
      <c r="B12" s="2" t="s">
        <v>17</v>
      </c>
      <c r="C12" t="s">
        <v>9</v>
      </c>
      <c r="E12">
        <v>13</v>
      </c>
      <c r="F12">
        <v>44</v>
      </c>
      <c r="I12">
        <v>19</v>
      </c>
      <c r="K12">
        <v>6</v>
      </c>
      <c r="M12">
        <v>9</v>
      </c>
      <c r="N12">
        <f t="shared" si="0"/>
        <v>91</v>
      </c>
    </row>
    <row r="13" spans="1:14" x14ac:dyDescent="0.25">
      <c r="A13">
        <v>15</v>
      </c>
      <c r="B13" s="2" t="s">
        <v>18</v>
      </c>
      <c r="C13" t="s">
        <v>19</v>
      </c>
      <c r="E13">
        <v>8</v>
      </c>
      <c r="F13">
        <v>22</v>
      </c>
      <c r="H13">
        <v>18</v>
      </c>
      <c r="I13">
        <v>24</v>
      </c>
      <c r="K13">
        <v>4</v>
      </c>
      <c r="M13">
        <v>12</v>
      </c>
      <c r="N13">
        <f t="shared" si="0"/>
        <v>88</v>
      </c>
    </row>
    <row r="14" spans="1:14" x14ac:dyDescent="0.25">
      <c r="A14">
        <v>16</v>
      </c>
      <c r="B14" s="2" t="s">
        <v>20</v>
      </c>
      <c r="C14" t="s">
        <v>21</v>
      </c>
      <c r="E14">
        <v>11</v>
      </c>
      <c r="F14">
        <v>34</v>
      </c>
      <c r="G14">
        <v>9</v>
      </c>
      <c r="I14">
        <v>20</v>
      </c>
      <c r="J14">
        <v>9</v>
      </c>
      <c r="K14">
        <v>3</v>
      </c>
      <c r="M14">
        <v>11</v>
      </c>
      <c r="N14">
        <f t="shared" si="0"/>
        <v>97</v>
      </c>
    </row>
    <row r="15" spans="1:14" x14ac:dyDescent="0.25">
      <c r="A15">
        <v>17</v>
      </c>
      <c r="B15" s="2" t="s">
        <v>22</v>
      </c>
      <c r="C15" t="s">
        <v>23</v>
      </c>
      <c r="E15">
        <v>12</v>
      </c>
      <c r="F15">
        <v>27</v>
      </c>
      <c r="I15">
        <v>30</v>
      </c>
      <c r="K15">
        <v>6</v>
      </c>
      <c r="M15">
        <v>6</v>
      </c>
      <c r="N15">
        <f t="shared" si="0"/>
        <v>81</v>
      </c>
    </row>
    <row r="16" spans="1:14" x14ac:dyDescent="0.25">
      <c r="A16">
        <v>18</v>
      </c>
      <c r="B16" s="2" t="s">
        <v>24</v>
      </c>
      <c r="C16" t="s">
        <v>25</v>
      </c>
      <c r="E16">
        <v>14</v>
      </c>
      <c r="F16">
        <v>49</v>
      </c>
      <c r="I16">
        <v>30</v>
      </c>
      <c r="K16">
        <v>5</v>
      </c>
      <c r="M16">
        <v>9</v>
      </c>
      <c r="N16">
        <f t="shared" si="0"/>
        <v>107</v>
      </c>
    </row>
    <row r="17" spans="1:14" x14ac:dyDescent="0.25">
      <c r="A17">
        <v>19</v>
      </c>
      <c r="B17" s="2" t="s">
        <v>27</v>
      </c>
      <c r="C17" t="s">
        <v>30</v>
      </c>
      <c r="D17">
        <v>8</v>
      </c>
      <c r="E17">
        <v>4</v>
      </c>
      <c r="F17">
        <v>14</v>
      </c>
      <c r="H17">
        <v>17</v>
      </c>
      <c r="I17">
        <v>12</v>
      </c>
      <c r="K17">
        <v>2</v>
      </c>
      <c r="L17">
        <v>44</v>
      </c>
      <c r="M17">
        <v>4</v>
      </c>
      <c r="N17">
        <f t="shared" si="0"/>
        <v>105</v>
      </c>
    </row>
    <row r="18" spans="1:14" x14ac:dyDescent="0.25">
      <c r="A18">
        <v>20</v>
      </c>
      <c r="B18" s="2" t="s">
        <v>29</v>
      </c>
      <c r="C18" t="s">
        <v>31</v>
      </c>
      <c r="E18">
        <v>15</v>
      </c>
      <c r="F18">
        <v>45</v>
      </c>
      <c r="I18">
        <v>19</v>
      </c>
      <c r="K18">
        <v>4</v>
      </c>
      <c r="M18">
        <v>7</v>
      </c>
      <c r="N18">
        <f t="shared" si="0"/>
        <v>90</v>
      </c>
    </row>
    <row r="19" spans="1:14" x14ac:dyDescent="0.25">
      <c r="A19">
        <v>21</v>
      </c>
      <c r="B19" s="2" t="s">
        <v>32</v>
      </c>
      <c r="C19" t="s">
        <v>33</v>
      </c>
      <c r="D19">
        <v>3</v>
      </c>
      <c r="E19">
        <v>7</v>
      </c>
      <c r="F19">
        <v>26</v>
      </c>
      <c r="I19">
        <v>24</v>
      </c>
      <c r="K19">
        <v>6</v>
      </c>
      <c r="M19">
        <v>21</v>
      </c>
      <c r="N19">
        <f t="shared" si="0"/>
        <v>87</v>
      </c>
    </row>
    <row r="20" spans="1:14" x14ac:dyDescent="0.25">
      <c r="A20">
        <v>22</v>
      </c>
      <c r="B20" s="2" t="s">
        <v>34</v>
      </c>
      <c r="C20" t="s">
        <v>35</v>
      </c>
      <c r="E20">
        <v>5</v>
      </c>
      <c r="F20">
        <v>26</v>
      </c>
      <c r="G20">
        <v>7</v>
      </c>
      <c r="I20">
        <v>15</v>
      </c>
      <c r="K20">
        <v>5</v>
      </c>
      <c r="M20">
        <v>16</v>
      </c>
      <c r="N20">
        <f t="shared" si="0"/>
        <v>74</v>
      </c>
    </row>
    <row r="21" spans="1:14" x14ac:dyDescent="0.25">
      <c r="D21">
        <f>SUM(D11:D20)</f>
        <v>24</v>
      </c>
      <c r="E21">
        <f t="shared" ref="E21:N21" si="1">SUM(E11:E20)</f>
        <v>99</v>
      </c>
      <c r="F21">
        <f t="shared" si="1"/>
        <v>318</v>
      </c>
      <c r="G21">
        <f t="shared" si="1"/>
        <v>16</v>
      </c>
      <c r="H21">
        <f t="shared" si="1"/>
        <v>35</v>
      </c>
      <c r="I21">
        <f t="shared" si="1"/>
        <v>214</v>
      </c>
      <c r="J21">
        <f t="shared" si="1"/>
        <v>9</v>
      </c>
      <c r="K21">
        <f t="shared" si="1"/>
        <v>52</v>
      </c>
      <c r="L21">
        <f t="shared" si="1"/>
        <v>44</v>
      </c>
      <c r="M21">
        <f>SUM(M11:M20)</f>
        <v>107</v>
      </c>
      <c r="N21">
        <f t="shared" si="1"/>
        <v>918</v>
      </c>
    </row>
    <row r="22" spans="1:14" x14ac:dyDescent="0.25">
      <c r="A22">
        <f>COUNTA(A11:A21)</f>
        <v>10</v>
      </c>
    </row>
    <row r="23" spans="1:14" x14ac:dyDescent="0.25">
      <c r="M23" s="2" t="s">
        <v>36</v>
      </c>
      <c r="N23">
        <f>N21/A22</f>
        <v>91.8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215ED-6DB6-4BE4-B599-934C3DAC91AF}">
  <dimension ref="A1:O50"/>
  <sheetViews>
    <sheetView topLeftCell="A16" workbookViewId="0">
      <selection activeCell="AB34" sqref="AB34"/>
    </sheetView>
  </sheetViews>
  <sheetFormatPr defaultRowHeight="15" x14ac:dyDescent="0.25"/>
  <sheetData>
    <row r="1" spans="1:15" x14ac:dyDescent="0.25">
      <c r="A1" t="s">
        <v>11</v>
      </c>
      <c r="B1" s="2"/>
      <c r="M1" s="1"/>
      <c r="O1" s="1"/>
    </row>
    <row r="2" spans="1:15" x14ac:dyDescent="0.25">
      <c r="A2" t="s">
        <v>10</v>
      </c>
      <c r="B2" s="2"/>
    </row>
    <row r="3" spans="1:15" x14ac:dyDescent="0.25">
      <c r="A3" t="s">
        <v>12</v>
      </c>
      <c r="B3" s="2"/>
    </row>
    <row r="4" spans="1:15" x14ac:dyDescent="0.25">
      <c r="B4" s="2"/>
    </row>
    <row r="5" spans="1:15" x14ac:dyDescent="0.25">
      <c r="A5" s="4" t="s">
        <v>165</v>
      </c>
      <c r="B5" s="2"/>
    </row>
    <row r="9" spans="1:15" x14ac:dyDescent="0.25">
      <c r="C9" s="2" t="s">
        <v>164</v>
      </c>
    </row>
    <row r="10" spans="1:15" x14ac:dyDescent="0.25">
      <c r="B10">
        <v>1985</v>
      </c>
      <c r="C10">
        <v>832</v>
      </c>
    </row>
    <row r="11" spans="1:15" x14ac:dyDescent="0.25">
      <c r="B11">
        <v>1986</v>
      </c>
      <c r="C11">
        <v>943</v>
      </c>
    </row>
    <row r="12" spans="1:15" x14ac:dyDescent="0.25">
      <c r="B12">
        <v>1987</v>
      </c>
      <c r="C12">
        <v>1779</v>
      </c>
    </row>
    <row r="13" spans="1:15" x14ac:dyDescent="0.25">
      <c r="B13">
        <v>1988</v>
      </c>
      <c r="C13">
        <v>2584</v>
      </c>
    </row>
    <row r="14" spans="1:15" x14ac:dyDescent="0.25">
      <c r="B14">
        <v>1989</v>
      </c>
      <c r="C14">
        <v>3235</v>
      </c>
    </row>
    <row r="15" spans="1:15" x14ac:dyDescent="0.25">
      <c r="B15">
        <v>1990</v>
      </c>
      <c r="C15">
        <v>3809</v>
      </c>
    </row>
    <row r="16" spans="1:15" x14ac:dyDescent="0.25">
      <c r="B16">
        <v>1991</v>
      </c>
      <c r="C16">
        <v>3868</v>
      </c>
    </row>
    <row r="17" spans="2:3" x14ac:dyDescent="0.25">
      <c r="B17">
        <v>1992</v>
      </c>
      <c r="C17">
        <v>3612</v>
      </c>
    </row>
    <row r="18" spans="2:3" x14ac:dyDescent="0.25">
      <c r="B18">
        <v>1993</v>
      </c>
      <c r="C18">
        <v>3791</v>
      </c>
    </row>
    <row r="19" spans="2:3" x14ac:dyDescent="0.25">
      <c r="B19">
        <v>1994</v>
      </c>
      <c r="C19">
        <v>3535</v>
      </c>
    </row>
    <row r="20" spans="2:3" x14ac:dyDescent="0.25">
      <c r="B20">
        <v>1995</v>
      </c>
      <c r="C20">
        <v>3473</v>
      </c>
    </row>
    <row r="21" spans="2:3" x14ac:dyDescent="0.25">
      <c r="B21">
        <v>1996</v>
      </c>
      <c r="C21">
        <v>3471</v>
      </c>
    </row>
    <row r="22" spans="2:3" x14ac:dyDescent="0.25">
      <c r="B22">
        <v>1997</v>
      </c>
      <c r="C22">
        <v>3467</v>
      </c>
    </row>
    <row r="23" spans="2:3" x14ac:dyDescent="0.25">
      <c r="B23">
        <v>1998</v>
      </c>
      <c r="C23">
        <v>3280</v>
      </c>
    </row>
    <row r="24" spans="2:3" x14ac:dyDescent="0.25">
      <c r="B24">
        <v>1999</v>
      </c>
      <c r="C24">
        <v>3264</v>
      </c>
    </row>
    <row r="25" spans="2:3" x14ac:dyDescent="0.25">
      <c r="B25">
        <v>2000</v>
      </c>
      <c r="C25">
        <v>3087</v>
      </c>
    </row>
    <row r="26" spans="2:3" x14ac:dyDescent="0.25">
      <c r="B26">
        <v>2001</v>
      </c>
      <c r="C26">
        <v>2369</v>
      </c>
    </row>
    <row r="27" spans="2:3" x14ac:dyDescent="0.25">
      <c r="B27">
        <v>2002</v>
      </c>
      <c r="C27">
        <v>2484</v>
      </c>
    </row>
    <row r="28" spans="2:3" x14ac:dyDescent="0.25">
      <c r="B28">
        <v>2003</v>
      </c>
      <c r="C28">
        <v>2515</v>
      </c>
    </row>
    <row r="29" spans="2:3" x14ac:dyDescent="0.25">
      <c r="B29">
        <v>2004</v>
      </c>
      <c r="C29">
        <v>2525</v>
      </c>
    </row>
    <row r="30" spans="2:3" x14ac:dyDescent="0.25">
      <c r="B30">
        <v>2005</v>
      </c>
      <c r="C30">
        <v>2477</v>
      </c>
    </row>
    <row r="31" spans="2:3" x14ac:dyDescent="0.25">
      <c r="B31">
        <v>2006</v>
      </c>
      <c r="C31">
        <v>2379</v>
      </c>
    </row>
    <row r="32" spans="2:3" x14ac:dyDescent="0.25">
      <c r="B32">
        <v>2007</v>
      </c>
      <c r="C32">
        <v>2934</v>
      </c>
    </row>
    <row r="33" spans="2:3" x14ac:dyDescent="0.25">
      <c r="B33">
        <v>2008</v>
      </c>
      <c r="C33">
        <v>2917</v>
      </c>
    </row>
    <row r="34" spans="2:3" x14ac:dyDescent="0.25">
      <c r="B34">
        <v>2009</v>
      </c>
      <c r="C34">
        <v>2792</v>
      </c>
    </row>
    <row r="35" spans="2:3" x14ac:dyDescent="0.25">
      <c r="B35">
        <v>2010</v>
      </c>
      <c r="C35">
        <v>2472</v>
      </c>
    </row>
    <row r="36" spans="2:3" x14ac:dyDescent="0.25">
      <c r="B36">
        <v>2011</v>
      </c>
      <c r="C36">
        <v>2561</v>
      </c>
    </row>
    <row r="37" spans="2:3" x14ac:dyDescent="0.25">
      <c r="B37">
        <v>2012</v>
      </c>
      <c r="C37">
        <v>2812</v>
      </c>
    </row>
    <row r="38" spans="2:3" x14ac:dyDescent="0.25">
      <c r="B38">
        <v>2013</v>
      </c>
      <c r="C38">
        <v>2575</v>
      </c>
    </row>
    <row r="39" spans="2:3" x14ac:dyDescent="0.25">
      <c r="B39">
        <v>2014</v>
      </c>
      <c r="C39">
        <v>2331</v>
      </c>
    </row>
    <row r="40" spans="2:3" x14ac:dyDescent="0.25">
      <c r="B40">
        <v>2015</v>
      </c>
      <c r="C40">
        <v>2211</v>
      </c>
    </row>
    <row r="41" spans="2:3" x14ac:dyDescent="0.25">
      <c r="B41">
        <v>2016</v>
      </c>
      <c r="C41">
        <v>2332</v>
      </c>
    </row>
    <row r="42" spans="2:3" x14ac:dyDescent="0.25">
      <c r="B42">
        <v>2017</v>
      </c>
      <c r="C42">
        <v>2446</v>
      </c>
    </row>
    <row r="43" spans="2:3" x14ac:dyDescent="0.25">
      <c r="B43">
        <v>2018</v>
      </c>
      <c r="C43">
        <v>2296</v>
      </c>
    </row>
    <row r="44" spans="2:3" x14ac:dyDescent="0.25">
      <c r="B44">
        <v>2019</v>
      </c>
      <c r="C44">
        <v>2505</v>
      </c>
    </row>
    <row r="45" spans="2:3" x14ac:dyDescent="0.25">
      <c r="B45">
        <v>2020</v>
      </c>
      <c r="C45">
        <f>'2020'!N21</f>
        <v>918</v>
      </c>
    </row>
    <row r="46" spans="2:3" x14ac:dyDescent="0.25">
      <c r="B46">
        <v>2021</v>
      </c>
      <c r="C46">
        <f>'2021'!L28</f>
        <v>1157</v>
      </c>
    </row>
    <row r="47" spans="2:3" x14ac:dyDescent="0.25">
      <c r="B47">
        <v>2022</v>
      </c>
      <c r="C47">
        <f>'2022'!N33</f>
        <v>1721</v>
      </c>
    </row>
    <row r="48" spans="2:3" x14ac:dyDescent="0.25">
      <c r="B48">
        <v>2023</v>
      </c>
      <c r="C48">
        <f>'2023'!R34</f>
        <v>2046</v>
      </c>
    </row>
    <row r="49" spans="2:3" x14ac:dyDescent="0.25">
      <c r="B49">
        <v>2024</v>
      </c>
      <c r="C49">
        <f>'2024'!O34</f>
        <v>2111</v>
      </c>
    </row>
    <row r="50" spans="2:3" x14ac:dyDescent="0.25">
      <c r="C50">
        <f>SUM(C10:C46)</f>
        <v>98038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6</vt:i4>
      </vt:variant>
    </vt:vector>
  </HeadingPairs>
  <TitlesOfParts>
    <vt:vector size="6" baseType="lpstr">
      <vt:lpstr>2024</vt:lpstr>
      <vt:lpstr>2023</vt:lpstr>
      <vt:lpstr>2022</vt:lpstr>
      <vt:lpstr>2021</vt:lpstr>
      <vt:lpstr>2020</vt:lpstr>
      <vt:lpstr>Vuosittain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Olli</dc:creator>
  <cp:lastModifiedBy>Olli Nuotio</cp:lastModifiedBy>
  <cp:lastPrinted>2021-09-17T16:50:07Z</cp:lastPrinted>
  <dcterms:created xsi:type="dcterms:W3CDTF">2020-10-28T12:19:08Z</dcterms:created>
  <dcterms:modified xsi:type="dcterms:W3CDTF">2024-09-13T16:19:22Z</dcterms:modified>
</cp:coreProperties>
</file>